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ropbox\ΠΕΠ Αττικής - ΒΑ\"/>
    </mc:Choice>
  </mc:AlternateContent>
  <xr:revisionPtr revIDLastSave="0" documentId="13_ncr:1_{95186F66-4F59-4913-8DF4-3B67BF41D644}" xr6:coauthVersionLast="45" xr6:coauthVersionMax="45" xr10:uidLastSave="{00000000-0000-0000-0000-000000000000}"/>
  <workbookProtection workbookAlgorithmName="SHA-512" workbookHashValue="wGeOaUfI1g/cPfw7DIZ/bcOL/03VaBbO0Y9t1FumPNUJGJPd7jj9Krg7MOiDjfHVOV+ED+RWfg+g0ON4NHqHYA==" workbookSaltValue="FzcAvjuhgSVZGjCv6z2SbQ==" workbookSpinCount="100000" lockStructure="1"/>
  <bookViews>
    <workbookView xWindow="-120" yWindow="-120" windowWidth="20730" windowHeight="11160" tabRatio="822" firstSheet="1" activeTab="1" xr2:uid="{00000000-000D-0000-FFFF-FFFF00000000}"/>
  </bookViews>
  <sheets>
    <sheet name="Εξώφυλλο" sheetId="7" state="hidden" r:id="rId1"/>
    <sheet name="Υπολογισμός Βαθμολογίας - Ποσού" sheetId="31" r:id="rId2"/>
  </sheets>
  <definedNames>
    <definedName name="_xlnm.Print_Area" localSheetId="0">Εξώφυλλο!$B$2:$D$45</definedName>
    <definedName name="_xlnm.Print_Area" localSheetId="1">'Υπολογισμός Βαθμολογίας - Ποσού'!$B$9:$F$45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1" l="1"/>
  <c r="J19" i="31"/>
  <c r="G37" i="31" l="1"/>
  <c r="L42" i="31" l="1"/>
  <c r="F11" i="31" l="1"/>
  <c r="C29" i="7" l="1"/>
  <c r="H5" i="31"/>
  <c r="C31" i="7"/>
  <c r="C30" i="7"/>
  <c r="H42" i="31" l="1"/>
  <c r="I15" i="31" l="1"/>
  <c r="G39" i="31"/>
  <c r="H37" i="31" l="1"/>
  <c r="I37" i="31" s="1"/>
  <c r="H39" i="31"/>
  <c r="I39" i="31" s="1"/>
  <c r="M42" i="31"/>
  <c r="F14" i="31"/>
  <c r="M15" i="31"/>
  <c r="L15" i="31"/>
  <c r="C19" i="31" s="1"/>
  <c r="J15" i="31"/>
  <c r="J42" i="31" l="1"/>
  <c r="G40" i="31"/>
  <c r="N42" i="31"/>
  <c r="B19" i="31"/>
  <c r="D23" i="31"/>
  <c r="D20" i="31"/>
  <c r="D24" i="31"/>
  <c r="D21" i="31"/>
  <c r="D22" i="31"/>
  <c r="D19" i="31"/>
  <c r="J21" i="31"/>
  <c r="F18" i="31" s="1"/>
  <c r="F26" i="31" l="1"/>
  <c r="H40" i="31"/>
  <c r="I40" i="31" s="1"/>
  <c r="F42" i="31" s="1"/>
  <c r="B45" i="31" l="1"/>
  <c r="B23" i="7"/>
  <c r="O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Ελευθέριος Λεγάτος</author>
  </authors>
  <commentList>
    <comment ref="B29" authorId="0" shapeId="0" xr:uid="{00000000-0006-0000-0000-000001000000}">
      <text>
        <r>
          <rPr>
            <sz val="9"/>
            <color indexed="81"/>
            <rFont val="Tahoma"/>
            <family val="2"/>
            <charset val="161"/>
          </rPr>
          <t>Σύμφωνα με την εκτύπωση από</t>
        </r>
        <r>
          <rPr>
            <b/>
            <sz val="9"/>
            <color indexed="81"/>
            <rFont val="Tahoma"/>
            <family val="2"/>
            <charset val="161"/>
          </rPr>
          <t xml:space="preserve"> TaxisNet </t>
        </r>
        <r>
          <rPr>
            <sz val="9"/>
            <color indexed="81"/>
            <rFont val="Tahoma"/>
            <family val="2"/>
            <charset val="161"/>
          </rPr>
          <t>(Κατηγορία βιβλίων)</t>
        </r>
      </text>
    </comment>
    <comment ref="B30" authorId="0" shapeId="0" xr:uid="{00000000-0006-0000-0000-000002000000}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</t>
        </r>
        <r>
          <rPr>
            <b/>
            <sz val="9"/>
            <color indexed="81"/>
            <rFont val="Tahoma"/>
            <family val="2"/>
            <charset val="161"/>
          </rPr>
          <t>TaxisNet</t>
        </r>
        <r>
          <rPr>
            <sz val="9"/>
            <color indexed="81"/>
            <rFont val="Tahoma"/>
            <family val="2"/>
            <charset val="161"/>
          </rPr>
          <t xml:space="preserve">
(Υπαγωγή ΦΠΑ)</t>
        </r>
      </text>
    </comment>
    <comment ref="B31" authorId="0" shapeId="0" xr:uid="{00000000-0006-0000-0000-000003000000}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το </t>
        </r>
        <r>
          <rPr>
            <b/>
            <sz val="9"/>
            <color indexed="81"/>
            <rFont val="Tahoma"/>
            <family val="2"/>
            <charset val="161"/>
          </rPr>
          <t xml:space="preserve">TaxisNet
</t>
        </r>
        <r>
          <rPr>
            <sz val="9"/>
            <color indexed="81"/>
            <rFont val="Tahoma"/>
            <family val="2"/>
            <charset val="161"/>
          </rPr>
          <t>(Στοιχεία Εγκαταστάσεων Εσωτερικού)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Ελευθέριος Λεγάτος</author>
    <author>Λεγάτος Ελευθέριος</author>
  </authors>
  <commentList>
    <comment ref="B5" authorId="0" shapeId="0" xr:uid="{00000000-0006-0000-0100-000001000000}">
      <text>
        <r>
          <rPr>
            <sz val="9"/>
            <color indexed="81"/>
            <rFont val="Tahoma"/>
            <family val="2"/>
            <charset val="161"/>
          </rPr>
          <t>Σύμφωνα με την εκτύπωση από</t>
        </r>
        <r>
          <rPr>
            <b/>
            <sz val="9"/>
            <color indexed="81"/>
            <rFont val="Tahoma"/>
            <family val="2"/>
            <charset val="161"/>
          </rPr>
          <t xml:space="preserve"> TaxisNet </t>
        </r>
        <r>
          <rPr>
            <sz val="9"/>
            <color indexed="81"/>
            <rFont val="Tahoma"/>
            <family val="2"/>
            <charset val="161"/>
          </rPr>
          <t>(Κατηγορία βιβλίων)</t>
        </r>
      </text>
    </comment>
    <comment ref="B6" authorId="0" shapeId="0" xr:uid="{00000000-0006-0000-0100-000002000000}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</t>
        </r>
        <r>
          <rPr>
            <b/>
            <sz val="9"/>
            <color indexed="81"/>
            <rFont val="Tahoma"/>
            <family val="2"/>
            <charset val="161"/>
          </rPr>
          <t>TaxisNet</t>
        </r>
        <r>
          <rPr>
            <sz val="9"/>
            <color indexed="81"/>
            <rFont val="Tahoma"/>
            <family val="2"/>
            <charset val="161"/>
          </rPr>
          <t xml:space="preserve">
(Υπαγωγή ΦΠΑ)</t>
        </r>
      </text>
    </comment>
    <comment ref="B7" authorId="0" shapeId="0" xr:uid="{00000000-0006-0000-0100-000003000000}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το </t>
        </r>
        <r>
          <rPr>
            <b/>
            <sz val="9"/>
            <color indexed="81"/>
            <rFont val="Tahoma"/>
            <family val="2"/>
            <charset val="161"/>
          </rPr>
          <t xml:space="preserve">TaxisNet
</t>
        </r>
        <r>
          <rPr>
            <sz val="9"/>
            <color indexed="81"/>
            <rFont val="Tahoma"/>
            <family val="2"/>
            <charset val="161"/>
          </rPr>
          <t>(Στοιχεία Εγκαταστάσεων Εσωτερικού)</t>
        </r>
      </text>
    </comment>
    <comment ref="B12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61"/>
          </rPr>
          <t>ο υπολογισμός των ΕΜΕ πραγματοποιείται από τον ΕΦ, με βάση τα στοιχεία που
δηλώνουν οι επιχειρήσεις στη βάση δεδομένων του ΕΡΓΑΝΗ</t>
        </r>
      </text>
    </comment>
  </commentList>
</comments>
</file>

<file path=xl/sharedStrings.xml><?xml version="1.0" encoding="utf-8"?>
<sst xmlns="http://schemas.openxmlformats.org/spreadsheetml/2006/main" count="53" uniqueCount="41">
  <si>
    <t>ΝΑΙ</t>
  </si>
  <si>
    <t>ΌΧΙ</t>
  </si>
  <si>
    <t>Γ' Κατηγορίας</t>
  </si>
  <si>
    <t>Ονοματεπώνυμο Ελεγκτή Δικαιολογητικών</t>
  </si>
  <si>
    <t>Επωνυμία Επιχείρησης</t>
  </si>
  <si>
    <t>ΕΜΕ</t>
  </si>
  <si>
    <t>Κατηγορία Βιβλίων Επιχείρησης</t>
  </si>
  <si>
    <t>Η Επιχείρηση είναι υπόχρεη σε υποβολή δήλωσης ΦΠΑ;</t>
  </si>
  <si>
    <t>Α1. Μονάδες Εργασίας έτους 2019</t>
  </si>
  <si>
    <t>Βαθμολογία</t>
  </si>
  <si>
    <t>Α2. Δείκτης Κέρδους έτους 2019</t>
  </si>
  <si>
    <t>Α3. Επίπτωση του Covid-19 στον Κύκλο Εργασιών της Επιχείρησης</t>
  </si>
  <si>
    <r>
      <t xml:space="preserve">ΚΕΛΙ </t>
    </r>
    <r>
      <rPr>
        <b/>
        <sz val="11"/>
        <color theme="1"/>
        <rFont val="Calibri"/>
        <family val="2"/>
        <charset val="161"/>
        <scheme val="minor"/>
      </rPr>
      <t>524</t>
    </r>
  </si>
  <si>
    <r>
      <t xml:space="preserve">ΚΕΛΙ </t>
    </r>
    <r>
      <rPr>
        <b/>
        <sz val="11"/>
        <color theme="1"/>
        <rFont val="Calibri"/>
        <family val="2"/>
        <charset val="161"/>
        <scheme val="minor"/>
      </rPr>
      <t>500</t>
    </r>
  </si>
  <si>
    <t>Συνολική Βαθμολογία</t>
  </si>
  <si>
    <t>Κωδικός Πρότασης</t>
  </si>
  <si>
    <t>Υπολογισμός Δημόσιας Χρηματοδότησης</t>
  </si>
  <si>
    <t>Ε3 2019</t>
  </si>
  <si>
    <t>Η Επιχείρηση δραστηριοποιείται σε άλλη Περιφέρεια εκτός Βορείου Αιγαίου;</t>
  </si>
  <si>
    <r>
      <rPr>
        <sz val="14"/>
        <color theme="1"/>
        <rFont val="Tahoma"/>
        <family val="2"/>
        <charset val="161"/>
      </rPr>
      <t xml:space="preserve">
ΕΠΙΧΕΙΡΗΣΙΑΚΟ ΠΡΟΓΡΑΜΜΑ
«ΒΟΡΕΙΟ ΑΙΓΑΙΟ» 2014-20200</t>
    </r>
    <r>
      <rPr>
        <sz val="11"/>
        <color theme="1"/>
        <rFont val="Calibri"/>
        <family val="2"/>
        <charset val="161"/>
        <scheme val="minor"/>
      </rPr>
      <t xml:space="preserve">
</t>
    </r>
    <r>
      <rPr>
        <sz val="18"/>
        <color theme="1"/>
        <rFont val="Tahoma"/>
        <family val="2"/>
        <charset val="161"/>
      </rPr>
      <t xml:space="preserve"> «Ενίσχυση μικρών και πολύ μικρών Επιχειρήσεων που επλήγησαν από τον Covid-19 στην Περιφέρεια Βορείου Αιγαίου»</t>
    </r>
    <r>
      <rPr>
        <sz val="11"/>
        <color theme="1"/>
        <rFont val="Calibri"/>
        <family val="2"/>
        <charset val="161"/>
        <scheme val="minor"/>
      </rPr>
      <t xml:space="preserve">
</t>
    </r>
  </si>
  <si>
    <t>Υ/Δ υποδείγματος Γ του Παραρτήματος V</t>
  </si>
  <si>
    <t>Κριτήρια Αξιολόγησης</t>
  </si>
  <si>
    <t>Δημόσια Χρηματοδότηση</t>
  </si>
  <si>
    <t>Το παρόν δεν υποκαθιστά τον υπολογισμό που εξάγεται από το ΠΣΚΕ. Εφόσον διαπιστωθεί λάθος ή παράληψη παρακαλώ ενημερώστε μας μέσω email στο contact@elanet.gr</t>
  </si>
  <si>
    <t xml:space="preserve">Β' Κατηγορίας </t>
  </si>
  <si>
    <r>
      <t xml:space="preserve">Σύνολο </t>
    </r>
    <r>
      <rPr>
        <b/>
        <sz val="11"/>
        <color theme="1"/>
        <rFont val="Calibri"/>
        <family val="2"/>
        <charset val="161"/>
        <scheme val="minor"/>
      </rPr>
      <t>εξόδων</t>
    </r>
    <r>
      <rPr>
        <sz val="11"/>
        <color theme="1"/>
        <rFont val="Calibri"/>
        <family val="2"/>
        <charset val="161"/>
        <scheme val="minor"/>
      </rPr>
      <t xml:space="preserve"> εγκαταστάσεων εντός Αττικής για το έτος 2019</t>
    </r>
  </si>
  <si>
    <t>ΕΜΕ που απασχολήθηκαν σε εγκαταστάσεις εντός Αττικής</t>
  </si>
  <si>
    <t>1. Κατηγορία Βιβλίων Επιχείρησης;</t>
  </si>
  <si>
    <t>2. Η Επιχείρηση είναι υπόχρεη σε υποβολή δήλωσης ΦΠΑ;</t>
  </si>
  <si>
    <t>3. Η Επιχείρηση δραστηριοποιείται σε άλλη Περιφέρεια εκτός Αττικής;</t>
  </si>
  <si>
    <t>Ερώτηση</t>
  </si>
  <si>
    <t>Απάντηση</t>
  </si>
  <si>
    <t>Οδηγίες Συμπλήρωσης</t>
  </si>
  <si>
    <t>←</t>
  </si>
  <si>
    <t>Το αποτέλεσμά σας</t>
  </si>
  <si>
    <t>Οι απαντήσεις είναι προκαθορισμένες (dropdown list). Πατήστε στο λευκό κελί και εν συνεχεία στο βελάκι που εμφανίζεται στα δεξιά του κελιού.</t>
  </si>
  <si>
    <r>
      <rPr>
        <b/>
        <u/>
        <sz val="16"/>
        <color theme="1"/>
        <rFont val="Calibri"/>
        <family val="2"/>
        <charset val="161"/>
        <scheme val="minor"/>
      </rPr>
      <t>Βήμα 3</t>
    </r>
    <r>
      <rPr>
        <b/>
        <u/>
        <vertAlign val="superscript"/>
        <sz val="16"/>
        <color theme="1"/>
        <rFont val="Calibri"/>
        <family val="2"/>
        <charset val="161"/>
        <scheme val="minor"/>
      </rPr>
      <t>ο</t>
    </r>
    <r>
      <rPr>
        <b/>
        <sz val="16"/>
        <color theme="1"/>
        <rFont val="Calibri"/>
        <family val="2"/>
        <charset val="161"/>
        <scheme val="minor"/>
      </rPr>
      <t xml:space="preserve">
</t>
    </r>
    <r>
      <rPr>
        <sz val="14"/>
        <color theme="1"/>
        <rFont val="Calibri"/>
        <family val="2"/>
        <charset val="161"/>
        <scheme val="minor"/>
      </rPr>
      <t>Συμπληρώστε</t>
    </r>
    <r>
      <rPr>
        <b/>
        <sz val="14"/>
        <color theme="1"/>
        <rFont val="Calibri"/>
        <family val="2"/>
        <charset val="161"/>
        <scheme val="minor"/>
      </rPr>
      <t xml:space="preserve"> </t>
    </r>
    <r>
      <rPr>
        <b/>
        <u/>
        <sz val="14"/>
        <color theme="1"/>
        <rFont val="Calibri"/>
        <family val="2"/>
        <charset val="161"/>
        <scheme val="minor"/>
      </rPr>
      <t>μόνο τα λευκά</t>
    </r>
    <r>
      <rPr>
        <sz val="14"/>
        <color theme="1"/>
        <rFont val="Calibri"/>
        <family val="2"/>
        <charset val="161"/>
        <scheme val="minor"/>
      </rPr>
      <t xml:space="preserve"> κελιά στα αριστερά για τον </t>
    </r>
    <r>
      <rPr>
        <u/>
        <sz val="14"/>
        <color theme="1"/>
        <rFont val="Calibri"/>
        <family val="2"/>
        <charset val="161"/>
        <scheme val="minor"/>
      </rPr>
      <t>υπολογισμό της Δημόσιας Χρηματοδότησης</t>
    </r>
  </si>
  <si>
    <r>
      <rPr>
        <b/>
        <u/>
        <sz val="16"/>
        <color theme="1"/>
        <rFont val="Calibri"/>
        <family val="2"/>
        <charset val="161"/>
        <scheme val="minor"/>
      </rPr>
      <t>Βήμα 2</t>
    </r>
    <r>
      <rPr>
        <b/>
        <u/>
        <vertAlign val="superscript"/>
        <sz val="16"/>
        <color theme="1"/>
        <rFont val="Calibri"/>
        <family val="2"/>
        <charset val="161"/>
        <scheme val="minor"/>
      </rPr>
      <t>ο</t>
    </r>
    <r>
      <rPr>
        <b/>
        <sz val="16"/>
        <color theme="1"/>
        <rFont val="Calibri"/>
        <family val="2"/>
        <charset val="161"/>
        <scheme val="minor"/>
      </rPr>
      <t xml:space="preserve">
</t>
    </r>
    <r>
      <rPr>
        <b/>
        <sz val="14"/>
        <color theme="1"/>
        <rFont val="Calibri"/>
        <family val="2"/>
        <charset val="161"/>
        <scheme val="minor"/>
      </rPr>
      <t xml:space="preserve">
</t>
    </r>
    <r>
      <rPr>
        <sz val="14"/>
        <color theme="1"/>
        <rFont val="Calibri"/>
        <family val="2"/>
        <charset val="161"/>
        <scheme val="minor"/>
      </rPr>
      <t>Συμπληρώστε</t>
    </r>
    <r>
      <rPr>
        <b/>
        <sz val="14"/>
        <color theme="1"/>
        <rFont val="Calibri"/>
        <family val="2"/>
        <charset val="161"/>
        <scheme val="minor"/>
      </rPr>
      <t xml:space="preserve"> </t>
    </r>
    <r>
      <rPr>
        <b/>
        <u/>
        <sz val="14"/>
        <color theme="1"/>
        <rFont val="Calibri"/>
        <family val="2"/>
        <charset val="161"/>
        <scheme val="minor"/>
      </rPr>
      <t>μόνο τα λευκά</t>
    </r>
    <r>
      <rPr>
        <sz val="14"/>
        <color theme="1"/>
        <rFont val="Calibri"/>
        <family val="2"/>
        <charset val="161"/>
        <scheme val="minor"/>
      </rPr>
      <t xml:space="preserve"> κελιά στα αριστερά για τον</t>
    </r>
    <r>
      <rPr>
        <u/>
        <sz val="14"/>
        <color theme="1"/>
        <rFont val="Calibri"/>
        <family val="2"/>
        <charset val="161"/>
        <scheme val="minor"/>
      </rPr>
      <t xml:space="preserve"> υπολογισμό της βαθμολογίας σας</t>
    </r>
  </si>
  <si>
    <r>
      <rPr>
        <b/>
        <u/>
        <sz val="16"/>
        <color theme="1"/>
        <rFont val="Calibri"/>
        <family val="2"/>
        <charset val="161"/>
        <scheme val="minor"/>
      </rPr>
      <t>Βήμα 1</t>
    </r>
    <r>
      <rPr>
        <b/>
        <u/>
        <vertAlign val="superscript"/>
        <sz val="16"/>
        <color theme="1"/>
        <rFont val="Calibri"/>
        <family val="2"/>
        <charset val="161"/>
        <scheme val="minor"/>
      </rPr>
      <t>ο</t>
    </r>
    <r>
      <rPr>
        <b/>
        <sz val="14"/>
        <color theme="1"/>
        <rFont val="Calibri"/>
        <family val="2"/>
        <charset val="161"/>
        <scheme val="minor"/>
      </rPr>
      <t xml:space="preserve">
Απαντήστε τις 3 ερωτήσεις στα αριστερά</t>
    </r>
  </si>
  <si>
    <r>
      <rPr>
        <b/>
        <u/>
        <sz val="16"/>
        <color theme="1"/>
        <rFont val="Calibri"/>
        <family val="2"/>
        <charset val="161"/>
        <scheme val="minor"/>
      </rPr>
      <t>Βήμα 4</t>
    </r>
    <r>
      <rPr>
        <b/>
        <u/>
        <vertAlign val="superscript"/>
        <sz val="16"/>
        <color theme="1"/>
        <rFont val="Calibri"/>
        <family val="2"/>
        <charset val="161"/>
        <scheme val="minor"/>
      </rPr>
      <t xml:space="preserve">ο
</t>
    </r>
    <r>
      <rPr>
        <sz val="14"/>
        <color theme="1"/>
        <rFont val="Calibri"/>
        <family val="2"/>
        <charset val="161"/>
        <scheme val="minor"/>
      </rPr>
      <t xml:space="preserve">
Συμπληρώστε μόνο τα λευκά κελιά στα αριστερά</t>
    </r>
  </si>
  <si>
    <t>Οι κωδικοί της μεσαίας στήλης (102, 202, 181 κτλ.) υποδεικνύουν τα σχετικά πεδία του εντύπου Ε3 του έτους 2019, από τα οποία αντλείται τα αντίστοιχα ποσά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</si>
</sst>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 tint="4.9989318521683403E-2"/>
      <name val="Calibri"/>
      <family val="2"/>
      <charset val="161"/>
      <scheme val="minor"/>
    </font>
    <font>
      <b/>
      <sz val="11"/>
      <color theme="1" tint="4.9989318521683403E-2"/>
      <name val="Calibri"/>
      <family val="2"/>
      <charset val="161"/>
      <scheme val="minor"/>
    </font>
    <font>
      <sz val="18"/>
      <color theme="1"/>
      <name val="Tahoma"/>
      <family val="2"/>
      <charset val="161"/>
    </font>
    <font>
      <sz val="14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name val="Calibri"/>
      <family val="2"/>
      <charset val="161"/>
      <scheme val="minor"/>
    </font>
    <font>
      <sz val="11"/>
      <color theme="0" tint="-0.1499984740745262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2"/>
      <color theme="1" tint="4.9989318521683403E-2"/>
      <name val="Calibri"/>
      <family val="2"/>
      <charset val="161"/>
      <scheme val="minor"/>
    </font>
    <font>
      <b/>
      <sz val="14"/>
      <color theme="1" tint="4.9989318521683403E-2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b/>
      <sz val="18"/>
      <color theme="1"/>
      <name val="Calibri"/>
      <family val="2"/>
      <charset val="161"/>
    </font>
    <font>
      <b/>
      <u/>
      <sz val="16"/>
      <color theme="1"/>
      <name val="Calibri"/>
      <family val="2"/>
      <charset val="161"/>
      <scheme val="minor"/>
    </font>
    <font>
      <b/>
      <u/>
      <vertAlign val="superscript"/>
      <sz val="16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u/>
      <sz val="14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39FCF"/>
        <bgColor indexed="64"/>
      </patternFill>
    </fill>
    <fill>
      <patternFill patternType="solid">
        <fgColor rgb="FF4F709B"/>
        <bgColor indexed="64"/>
      </patternFill>
    </fill>
    <fill>
      <patternFill patternType="solid">
        <fgColor rgb="FFFAB449"/>
        <bgColor indexed="64"/>
      </patternFill>
    </fill>
    <fill>
      <patternFill patternType="solid">
        <fgColor rgb="FFB4C4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mediumDashed">
        <color theme="4" tint="-0.24994659260841701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5" fillId="0" borderId="0"/>
    <xf numFmtId="0" fontId="20" fillId="12" borderId="20" applyNumberFormat="0" applyFont="0" applyAlignment="0" applyProtection="0"/>
  </cellStyleXfs>
  <cellXfs count="95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0" fillId="0" borderId="0" xfId="0"/>
    <xf numFmtId="0" fontId="0" fillId="9" borderId="5" xfId="0" applyFill="1" applyBorder="1" applyAlignment="1">
      <alignment horizontal="center" vertical="center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11" xfId="0" applyFill="1" applyBorder="1"/>
    <xf numFmtId="0" fontId="0" fillId="7" borderId="0" xfId="0" applyFill="1" applyBorder="1" applyProtection="1"/>
    <xf numFmtId="0" fontId="0" fillId="7" borderId="12" xfId="0" applyFill="1" applyBorder="1" applyProtection="1"/>
    <xf numFmtId="0" fontId="16" fillId="6" borderId="13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NumberFormat="1" applyBorder="1" applyAlignment="1" applyProtection="1">
      <alignment horizontal="center" vertical="center"/>
      <protection locked="0"/>
    </xf>
    <xf numFmtId="2" fontId="18" fillId="3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0" fontId="13" fillId="4" borderId="0" xfId="0" applyFont="1" applyFill="1"/>
    <xf numFmtId="0" fontId="5" fillId="12" borderId="20" xfId="4" applyFont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5" fillId="12" borderId="21" xfId="4" applyFont="1" applyBorder="1" applyAlignment="1">
      <alignment horizontal="center" vertical="center" wrapText="1"/>
    </xf>
    <xf numFmtId="0" fontId="5" fillId="12" borderId="22" xfId="4" applyFont="1" applyBorder="1" applyAlignment="1">
      <alignment horizontal="center" vertical="center" wrapText="1"/>
    </xf>
    <xf numFmtId="0" fontId="5" fillId="12" borderId="23" xfId="4" applyFont="1" applyBorder="1" applyAlignment="1">
      <alignment horizontal="center" vertical="center" wrapText="1"/>
    </xf>
    <xf numFmtId="0" fontId="29" fillId="12" borderId="21" xfId="4" applyFont="1" applyBorder="1" applyAlignment="1">
      <alignment horizontal="center" vertical="center" wrapText="1"/>
    </xf>
    <xf numFmtId="0" fontId="29" fillId="12" borderId="22" xfId="4" applyFont="1" applyBorder="1" applyAlignment="1">
      <alignment horizontal="center" vertical="center" wrapText="1"/>
    </xf>
    <xf numFmtId="0" fontId="29" fillId="12" borderId="23" xfId="4" applyFont="1" applyBorder="1" applyAlignment="1">
      <alignment horizontal="center" vertical="center" wrapText="1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6" fillId="10" borderId="5" xfId="0" applyFont="1" applyFill="1" applyBorder="1" applyAlignment="1">
      <alignment horizontal="center" vertical="center" wrapText="1"/>
    </xf>
    <xf numFmtId="2" fontId="7" fillId="9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2" fontId="7" fillId="9" borderId="7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2" fontId="7" fillId="9" borderId="4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9" borderId="5" xfId="0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30" fillId="4" borderId="0" xfId="0" applyFont="1" applyFill="1" applyAlignment="1">
      <alignment horizontal="center" vertical="center" wrapText="1"/>
    </xf>
  </cellXfs>
  <cellStyles count="5">
    <cellStyle name="Neutral" xfId="1" builtinId="28" customBuiltin="1"/>
    <cellStyle name="Normal" xfId="0" builtinId="0"/>
    <cellStyle name="Normal 2" xfId="2" xr:uid="{00000000-0005-0000-0000-000002000000}"/>
    <cellStyle name="Normal 3" xfId="3" xr:uid="{00000000-0005-0000-0000-000003000000}"/>
    <cellStyle name="Note" xfId="4" builtinId="10"/>
  </cellStyles>
  <dxfs count="10"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rgb="FFB4C4E2"/>
        </top>
        <bottom style="thin">
          <color rgb="FFB4C4E2"/>
        </bottom>
        <vertical/>
        <horizontal/>
      </border>
    </dxf>
    <dxf>
      <border>
        <top style="thin">
          <color rgb="FFB4C4E2"/>
        </top>
        <bottom style="thin">
          <color rgb="FFB4C4E2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E4EAF4"/>
      <color rgb="FFB4C4E2"/>
      <color rgb="FF4F709B"/>
      <color rgb="FF839FCF"/>
      <color rgb="FFFAB449"/>
      <color rgb="FFF3A114"/>
      <color rgb="FF80A0D7"/>
      <color rgb="FF4A6891"/>
      <color rgb="FFFF0000"/>
      <color rgb="FFA222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114300</xdr:rowOff>
    </xdr:to>
    <xdr:sp macro="" textlink="">
      <xdr:nvSpPr>
        <xdr:cNvPr id="1026" name="AutoShape 2" descr="Image result for on icon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459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114300</xdr:rowOff>
    </xdr:to>
    <xdr:sp macro="" textlink="">
      <xdr:nvSpPr>
        <xdr:cNvPr id="1027" name="AutoShape 3" descr="Image result for on ico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440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114300</xdr:rowOff>
    </xdr:to>
    <xdr:sp macro="" textlink="">
      <xdr:nvSpPr>
        <xdr:cNvPr id="1028" name="AutoShape 4" descr="Image result for on ico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304800</xdr:colOff>
      <xdr:row>67</xdr:row>
      <xdr:rowOff>114300</xdr:rowOff>
    </xdr:to>
    <xdr:sp macro="" textlink="">
      <xdr:nvSpPr>
        <xdr:cNvPr id="1029" name="AutoShape 5" descr="Image result for on ic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7696200" y="155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114300</xdr:rowOff>
    </xdr:to>
    <xdr:sp macro="" textlink="">
      <xdr:nvSpPr>
        <xdr:cNvPr id="1030" name="AutoShape 6" descr="Image result for on icon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783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2133600</xdr:colOff>
      <xdr:row>2</xdr:row>
      <xdr:rowOff>19050</xdr:rowOff>
    </xdr:from>
    <xdr:to>
      <xdr:col>2</xdr:col>
      <xdr:colOff>914011</xdr:colOff>
      <xdr:row>10</xdr:row>
      <xdr:rowOff>49763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1B18D9-7100-4545-B407-B1C5569AC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400050"/>
          <a:ext cx="2409436" cy="1554713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37</xdr:row>
      <xdr:rowOff>152401</xdr:rowOff>
    </xdr:from>
    <xdr:to>
      <xdr:col>3</xdr:col>
      <xdr:colOff>1047750</xdr:colOff>
      <xdr:row>44</xdr:row>
      <xdr:rowOff>153263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F281B2-743E-479B-8323-D7C7424FF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0925" y="9115426"/>
          <a:ext cx="5667375" cy="1334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55</xdr:row>
      <xdr:rowOff>1</xdr:rowOff>
    </xdr:from>
    <xdr:to>
      <xdr:col>5</xdr:col>
      <xdr:colOff>1443139</xdr:colOff>
      <xdr:row>60</xdr:row>
      <xdr:rowOff>57151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3011151"/>
          <a:ext cx="6100864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O53"/>
  <sheetViews>
    <sheetView showGridLines="0" showRowColHeaders="0" zoomScaleNormal="100" workbookViewId="0">
      <selection activeCell="C29" sqref="C29:D29"/>
    </sheetView>
  </sheetViews>
  <sheetFormatPr defaultRowHeight="15" x14ac:dyDescent="0.25"/>
  <cols>
    <col min="1" max="1" width="46.140625" customWidth="1"/>
    <col min="2" max="2" width="54.42578125" customWidth="1"/>
    <col min="3" max="4" width="22.5703125" customWidth="1"/>
    <col min="5" max="5" width="46.140625" customWidth="1"/>
    <col min="11" max="11" width="16.5703125" customWidth="1"/>
    <col min="12" max="12" width="45.28515625" customWidth="1"/>
    <col min="13" max="13" width="9.140625" hidden="1" customWidth="1"/>
    <col min="15" max="15" width="0" hidden="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9"/>
      <c r="C2" s="10"/>
      <c r="D2" s="1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2"/>
      <c r="C3" s="13"/>
      <c r="D3" s="14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2"/>
      <c r="C4" s="13"/>
      <c r="D4" s="14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2"/>
      <c r="C5" s="13"/>
      <c r="D5" s="14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2"/>
      <c r="C6" s="13"/>
      <c r="D6" s="14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2"/>
      <c r="C7" s="13"/>
      <c r="D7" s="14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2"/>
      <c r="C8" s="13"/>
      <c r="D8" s="14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2"/>
      <c r="C9" s="13"/>
      <c r="D9" s="14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2"/>
      <c r="C10" s="13"/>
      <c r="D10" s="14"/>
      <c r="E10" s="1"/>
      <c r="F10" s="1"/>
      <c r="G10" s="1"/>
      <c r="H10" s="1"/>
      <c r="I10" s="1"/>
      <c r="J10" s="1"/>
      <c r="K10" s="1"/>
      <c r="L10" s="1"/>
    </row>
    <row r="11" spans="1:12" ht="15" customHeight="1" x14ac:dyDescent="0.25">
      <c r="A11" s="1"/>
      <c r="B11" s="43" t="s">
        <v>19</v>
      </c>
      <c r="C11" s="44"/>
      <c r="D11" s="45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43"/>
      <c r="C12" s="44"/>
      <c r="D12" s="45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43"/>
      <c r="C13" s="44"/>
      <c r="D13" s="45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43"/>
      <c r="C14" s="44"/>
      <c r="D14" s="45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43"/>
      <c r="C15" s="44"/>
      <c r="D15" s="45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43"/>
      <c r="C16" s="44"/>
      <c r="D16" s="45"/>
      <c r="E16" s="1"/>
      <c r="F16" s="1"/>
      <c r="G16" s="1"/>
      <c r="H16" s="1"/>
      <c r="I16" s="1"/>
      <c r="J16" s="1"/>
      <c r="K16" s="1"/>
      <c r="L16" s="1"/>
    </row>
    <row r="17" spans="1:15" x14ac:dyDescent="0.25">
      <c r="A17" s="1"/>
      <c r="B17" s="43"/>
      <c r="C17" s="44"/>
      <c r="D17" s="45"/>
      <c r="E17" s="1"/>
      <c r="F17" s="1"/>
      <c r="G17" s="1"/>
      <c r="H17" s="1"/>
      <c r="I17" s="1"/>
      <c r="J17" s="1"/>
      <c r="K17" s="1"/>
      <c r="L17" s="1"/>
    </row>
    <row r="18" spans="1:15" x14ac:dyDescent="0.25">
      <c r="A18" s="1"/>
      <c r="B18" s="43"/>
      <c r="C18" s="44"/>
      <c r="D18" s="45"/>
      <c r="E18" s="1"/>
      <c r="F18" s="1"/>
      <c r="G18" s="1"/>
      <c r="H18" s="1"/>
      <c r="I18" s="1"/>
      <c r="J18" s="1"/>
      <c r="K18" s="1"/>
      <c r="L18" s="1"/>
    </row>
    <row r="19" spans="1:15" x14ac:dyDescent="0.25">
      <c r="A19" s="1"/>
      <c r="B19" s="43"/>
      <c r="C19" s="44"/>
      <c r="D19" s="45"/>
      <c r="E19" s="1"/>
      <c r="F19" s="1"/>
      <c r="G19" s="1"/>
      <c r="H19" s="1"/>
      <c r="I19" s="1"/>
      <c r="J19" s="1"/>
      <c r="K19" s="1"/>
      <c r="L19" s="1"/>
    </row>
    <row r="20" spans="1:15" x14ac:dyDescent="0.25">
      <c r="A20" s="1"/>
      <c r="B20" s="15"/>
      <c r="C20" s="16"/>
      <c r="D20" s="17"/>
      <c r="E20" s="1"/>
      <c r="F20" s="1"/>
      <c r="G20" s="1"/>
      <c r="H20" s="1"/>
      <c r="I20" s="1"/>
      <c r="J20" s="1"/>
      <c r="K20" s="1"/>
      <c r="L20" s="1"/>
    </row>
    <row r="21" spans="1:15" x14ac:dyDescent="0.25">
      <c r="A21" s="1"/>
      <c r="B21" s="15"/>
      <c r="C21" s="16"/>
      <c r="D21" s="17"/>
      <c r="E21" s="1"/>
      <c r="F21" s="1"/>
      <c r="G21" s="1"/>
      <c r="H21" s="1"/>
      <c r="I21" s="1"/>
      <c r="J21" s="1"/>
      <c r="K21" s="1"/>
      <c r="L21" s="1"/>
    </row>
    <row r="22" spans="1:15" x14ac:dyDescent="0.25">
      <c r="A22" s="1"/>
      <c r="B22" s="15"/>
      <c r="C22" s="16"/>
      <c r="D22" s="17"/>
      <c r="E22" s="1"/>
      <c r="F22" s="1"/>
      <c r="G22" s="1"/>
      <c r="H22" s="1"/>
      <c r="I22" s="1"/>
      <c r="J22" s="1"/>
      <c r="K22" s="1"/>
      <c r="L22" s="1"/>
    </row>
    <row r="23" spans="1:15" ht="20.25" customHeight="1" x14ac:dyDescent="0.25">
      <c r="A23" s="1"/>
      <c r="B23" s="40" t="str">
        <f>"Έντυπο Ελέγχου Αίτησης Χρηματοδότησης με κωδικό "&amp;C27</f>
        <v xml:space="preserve">Έντυπο Ελέγχου Αίτησης Χρηματοδότησης με κωδικό </v>
      </c>
      <c r="C23" s="41"/>
      <c r="D23" s="42"/>
      <c r="E23" s="1"/>
      <c r="F23" s="1"/>
      <c r="G23" s="1"/>
      <c r="H23" s="1"/>
      <c r="I23" s="1"/>
      <c r="J23" s="1"/>
      <c r="K23" s="1"/>
      <c r="L23" s="1"/>
    </row>
    <row r="24" spans="1:15" x14ac:dyDescent="0.25">
      <c r="A24" s="1"/>
      <c r="B24" s="18"/>
      <c r="C24" s="19"/>
      <c r="D24" s="20"/>
      <c r="E24" s="1"/>
      <c r="F24" s="1"/>
      <c r="G24" s="1"/>
      <c r="H24" s="1"/>
      <c r="I24" s="1"/>
      <c r="J24" s="1"/>
      <c r="K24" s="1"/>
      <c r="L24" s="1"/>
    </row>
    <row r="25" spans="1:15" s="4" customFormat="1" ht="12" customHeight="1" x14ac:dyDescent="0.25">
      <c r="A25" s="1"/>
      <c r="B25" s="21"/>
      <c r="C25" s="22"/>
      <c r="D25" s="23"/>
      <c r="E25" s="1"/>
      <c r="F25" s="1"/>
      <c r="G25" s="1"/>
      <c r="H25" s="1"/>
      <c r="I25" s="1"/>
      <c r="J25" s="1"/>
      <c r="K25" s="1"/>
      <c r="L25" s="1"/>
    </row>
    <row r="26" spans="1:15" ht="41.25" customHeight="1" x14ac:dyDescent="0.25">
      <c r="A26" s="1"/>
      <c r="B26" s="24" t="s">
        <v>4</v>
      </c>
      <c r="C26" s="50"/>
      <c r="D26" s="51"/>
      <c r="E26" s="1"/>
      <c r="F26" s="1"/>
      <c r="G26" s="1"/>
      <c r="H26" s="1"/>
      <c r="I26" s="1"/>
      <c r="J26" s="1"/>
      <c r="K26" s="1"/>
      <c r="L26" s="1"/>
      <c r="O26" t="e">
        <f>#REF!</f>
        <v>#REF!</v>
      </c>
    </row>
    <row r="27" spans="1:15" ht="41.25" customHeight="1" x14ac:dyDescent="0.25">
      <c r="A27" s="1"/>
      <c r="B27" s="24" t="s">
        <v>15</v>
      </c>
      <c r="C27" s="48"/>
      <c r="D27" s="49"/>
      <c r="E27" s="1"/>
      <c r="F27" s="1"/>
      <c r="G27" s="1"/>
      <c r="H27" s="1"/>
      <c r="I27" s="1"/>
      <c r="J27" s="1"/>
      <c r="K27" s="1"/>
      <c r="L27" s="1"/>
    </row>
    <row r="28" spans="1:15" ht="12" customHeight="1" x14ac:dyDescent="0.25">
      <c r="A28" s="1"/>
      <c r="B28" s="21"/>
      <c r="C28" s="22"/>
      <c r="D28" s="23"/>
      <c r="E28" s="1"/>
      <c r="F28" s="1"/>
      <c r="G28" s="1"/>
      <c r="H28" s="1"/>
      <c r="I28" s="1"/>
      <c r="J28" s="1"/>
      <c r="K28" s="1"/>
      <c r="L28" s="1"/>
    </row>
    <row r="29" spans="1:15" ht="37.5" customHeight="1" x14ac:dyDescent="0.25">
      <c r="A29" s="1"/>
      <c r="B29" s="24" t="s">
        <v>6</v>
      </c>
      <c r="C29" s="52">
        <f>'Υπολογισμός Βαθμολογίας - Ποσού'!E5</f>
        <v>0</v>
      </c>
      <c r="D29" s="53"/>
      <c r="E29" s="1"/>
      <c r="F29" s="1"/>
      <c r="G29" s="1"/>
      <c r="H29" s="1"/>
      <c r="I29" s="1"/>
      <c r="J29" s="1"/>
      <c r="K29" s="1"/>
      <c r="L29" s="1"/>
    </row>
    <row r="30" spans="1:15" ht="37.5" customHeight="1" x14ac:dyDescent="0.25">
      <c r="A30" s="1"/>
      <c r="B30" s="25" t="s">
        <v>7</v>
      </c>
      <c r="C30" s="54">
        <f>'Υπολογισμός Βαθμολογίας - Ποσού'!E6</f>
        <v>0</v>
      </c>
      <c r="D30" s="55"/>
      <c r="E30" s="1"/>
      <c r="F30" s="1"/>
      <c r="G30" s="1"/>
      <c r="H30" s="1"/>
      <c r="I30" s="1"/>
      <c r="J30" s="1"/>
      <c r="K30" s="1"/>
      <c r="L30" s="1"/>
    </row>
    <row r="31" spans="1:15" ht="36.75" customHeight="1" x14ac:dyDescent="0.25">
      <c r="A31" s="1"/>
      <c r="B31" s="25" t="s">
        <v>18</v>
      </c>
      <c r="C31" s="54">
        <f>'Υπολογισμός Βαθμολογίας - Ποσού'!E7</f>
        <v>0</v>
      </c>
      <c r="D31" s="55"/>
      <c r="E31" s="1"/>
      <c r="F31" s="1"/>
      <c r="G31" s="1"/>
      <c r="H31" s="1"/>
      <c r="I31" s="1"/>
      <c r="J31" s="1"/>
      <c r="K31" s="1"/>
      <c r="L31" s="1"/>
    </row>
    <row r="32" spans="1:15" s="4" customFormat="1" ht="12" customHeight="1" x14ac:dyDescent="0.25">
      <c r="A32" s="1"/>
      <c r="B32" s="21"/>
      <c r="C32" s="22"/>
      <c r="D32" s="23"/>
      <c r="E32" s="1"/>
      <c r="F32" s="1"/>
      <c r="G32" s="1"/>
      <c r="H32" s="1"/>
      <c r="I32" s="1"/>
      <c r="J32" s="1"/>
      <c r="K32" s="1"/>
      <c r="L32" s="1"/>
    </row>
    <row r="33" spans="1:12" ht="33.75" customHeight="1" x14ac:dyDescent="0.25">
      <c r="A33" s="1"/>
      <c r="B33" s="24" t="s">
        <v>3</v>
      </c>
      <c r="C33" s="46"/>
      <c r="D33" s="47"/>
      <c r="E33" s="1"/>
      <c r="F33" s="1"/>
      <c r="G33" s="1"/>
      <c r="H33" s="1"/>
      <c r="I33" s="1"/>
      <c r="J33" s="1"/>
      <c r="K33" s="1"/>
      <c r="L33" s="1"/>
    </row>
    <row r="34" spans="1:12" s="4" customFormat="1" ht="12" customHeight="1" x14ac:dyDescent="0.25">
      <c r="A34" s="1"/>
      <c r="B34" s="21"/>
      <c r="C34" s="22"/>
      <c r="D34" s="23"/>
      <c r="E34" s="1"/>
      <c r="F34" s="1"/>
      <c r="G34" s="1"/>
      <c r="H34" s="1"/>
      <c r="I34" s="1"/>
      <c r="J34" s="1"/>
      <c r="K34" s="1"/>
      <c r="L34" s="1"/>
    </row>
    <row r="35" spans="1:12" ht="24.75" customHeight="1" x14ac:dyDescent="0.25">
      <c r="A35" s="1"/>
      <c r="B35" s="26"/>
      <c r="C35" s="19"/>
      <c r="D35" s="20"/>
      <c r="E35" s="1"/>
      <c r="F35" s="1"/>
      <c r="G35" s="1"/>
      <c r="H35" s="1"/>
      <c r="I35" s="1"/>
      <c r="J35" s="1"/>
      <c r="K35" s="1"/>
      <c r="L35" s="1"/>
    </row>
    <row r="36" spans="1:12" ht="24.75" customHeight="1" x14ac:dyDescent="0.25">
      <c r="A36" s="1"/>
      <c r="B36" s="26"/>
      <c r="C36" s="19"/>
      <c r="D36" s="20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2"/>
      <c r="C37" s="13"/>
      <c r="D37" s="14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2"/>
      <c r="C38" s="13"/>
      <c r="D38" s="14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2"/>
      <c r="C39" s="13"/>
      <c r="D39" s="14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2"/>
      <c r="C40" s="13"/>
      <c r="D40" s="14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2"/>
      <c r="C41" s="13"/>
      <c r="D41" s="14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2"/>
      <c r="C42" s="13"/>
      <c r="D42" s="1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2"/>
      <c r="C43" s="13"/>
      <c r="D43" s="14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2"/>
      <c r="C44" s="13"/>
      <c r="D44" s="14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27"/>
      <c r="C45" s="28"/>
      <c r="D45" s="29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sheetProtection selectLockedCells="1"/>
  <mergeCells count="8">
    <mergeCell ref="B23:D23"/>
    <mergeCell ref="B11:D19"/>
    <mergeCell ref="C33:D33"/>
    <mergeCell ref="C27:D27"/>
    <mergeCell ref="C26:D26"/>
    <mergeCell ref="C29:D29"/>
    <mergeCell ref="C30:D30"/>
    <mergeCell ref="C31:D31"/>
  </mergeCells>
  <printOptions horizontalCentered="1" verticalCentered="1"/>
  <pageMargins left="0.25" right="0.25" top="0.75" bottom="0.75" header="0.3" footer="0.3"/>
  <pageSetup paperSize="9" scale="7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V92"/>
  <sheetViews>
    <sheetView showGridLines="0" showRowColHeaders="0" tabSelected="1" zoomScaleNormal="100" workbookViewId="0">
      <selection activeCell="E5" sqref="E5:F5"/>
    </sheetView>
  </sheetViews>
  <sheetFormatPr defaultRowHeight="15" x14ac:dyDescent="0.25"/>
  <cols>
    <col min="1" max="1" width="22.85546875" customWidth="1"/>
    <col min="2" max="2" width="12.42578125" customWidth="1"/>
    <col min="3" max="3" width="19.5703125" style="4" customWidth="1"/>
    <col min="4" max="4" width="15.85546875" customWidth="1"/>
    <col min="5" max="5" width="22.140625" customWidth="1"/>
    <col min="6" max="6" width="21.7109375" customWidth="1"/>
    <col min="7" max="7" width="6.85546875" customWidth="1"/>
    <col min="8" max="8" width="13.28515625" hidden="1" customWidth="1"/>
    <col min="9" max="9" width="13" hidden="1" customWidth="1"/>
    <col min="10" max="10" width="14" hidden="1" customWidth="1"/>
    <col min="11" max="11" width="21.7109375" customWidth="1"/>
    <col min="12" max="12" width="1" customWidth="1"/>
    <col min="13" max="13" width="21.140625" customWidth="1"/>
    <col min="14" max="14" width="22.85546875" customWidth="1"/>
    <col min="21" max="21" width="72" customWidth="1"/>
    <col min="22" max="22" width="103.28515625" customWidth="1"/>
  </cols>
  <sheetData>
    <row r="1" spans="1:22" s="4" customFormat="1" ht="5.25" customHeight="1" x14ac:dyDescent="0.25">
      <c r="A1" s="2"/>
      <c r="B1" s="2"/>
      <c r="C1" s="2"/>
      <c r="D1" s="2"/>
      <c r="E1" s="2"/>
      <c r="F1" s="2"/>
      <c r="G1" s="2"/>
      <c r="H1" s="35"/>
      <c r="I1" s="35"/>
      <c r="J1" s="1"/>
      <c r="K1" s="1"/>
      <c r="L1" s="1"/>
      <c r="M1" s="1"/>
      <c r="N1" s="1"/>
      <c r="O1" s="1"/>
      <c r="P1" s="35"/>
      <c r="Q1" s="35"/>
      <c r="R1" s="35"/>
      <c r="S1" s="35"/>
      <c r="T1" s="35"/>
      <c r="U1" s="35"/>
      <c r="V1" s="35"/>
    </row>
    <row r="2" spans="1:22" s="4" customFormat="1" ht="42.75" customHeight="1" x14ac:dyDescent="0.25">
      <c r="A2" s="2"/>
      <c r="B2" s="2"/>
      <c r="C2" s="2"/>
      <c r="D2" s="2"/>
      <c r="E2" s="2"/>
      <c r="F2" s="2"/>
      <c r="G2" s="2"/>
      <c r="H2" s="35"/>
      <c r="I2" s="35"/>
      <c r="J2" s="1"/>
      <c r="K2" s="38" t="s">
        <v>32</v>
      </c>
      <c r="L2" s="1"/>
      <c r="M2" s="1"/>
      <c r="N2" s="1"/>
      <c r="O2" s="1"/>
      <c r="P2" s="35"/>
      <c r="Q2" s="35"/>
      <c r="R2" s="35"/>
      <c r="S2" s="35"/>
      <c r="T2" s="35"/>
      <c r="U2" s="35"/>
      <c r="V2" s="35"/>
    </row>
    <row r="3" spans="1:22" ht="5.25" customHeight="1" x14ac:dyDescent="0.25">
      <c r="A3" s="2"/>
      <c r="B3" s="2"/>
      <c r="C3" s="2"/>
      <c r="D3" s="2"/>
      <c r="E3" s="2"/>
      <c r="F3" s="2"/>
      <c r="G3" s="2"/>
      <c r="H3" s="35"/>
      <c r="I3" s="35"/>
      <c r="J3" s="1"/>
      <c r="K3" s="1"/>
      <c r="L3" s="1"/>
      <c r="M3" s="1"/>
      <c r="N3" s="1"/>
      <c r="O3" s="1"/>
      <c r="P3" s="35"/>
      <c r="Q3" s="35"/>
      <c r="R3" s="35"/>
      <c r="S3" s="35"/>
      <c r="T3" s="35"/>
      <c r="U3" s="35"/>
      <c r="V3" s="35"/>
    </row>
    <row r="4" spans="1:22" s="4" customFormat="1" ht="33" customHeight="1" x14ac:dyDescent="0.25">
      <c r="A4" s="2"/>
      <c r="B4" s="86" t="s">
        <v>30</v>
      </c>
      <c r="C4" s="86"/>
      <c r="D4" s="86"/>
      <c r="E4" s="86" t="s">
        <v>31</v>
      </c>
      <c r="F4" s="86"/>
      <c r="G4" s="2"/>
      <c r="H4" s="35"/>
      <c r="I4" s="35"/>
      <c r="J4" s="1"/>
      <c r="K4" s="1"/>
      <c r="L4" s="1"/>
      <c r="M4" s="1"/>
      <c r="N4" s="1"/>
      <c r="O4" s="1"/>
      <c r="P4" s="35"/>
      <c r="Q4" s="35"/>
      <c r="R4" s="35"/>
      <c r="S4" s="35"/>
      <c r="T4" s="35"/>
      <c r="U4" s="35"/>
      <c r="V4" s="35"/>
    </row>
    <row r="5" spans="1:22" s="4" customFormat="1" ht="39.75" customHeight="1" x14ac:dyDescent="0.25">
      <c r="A5" s="2"/>
      <c r="B5" s="70" t="s">
        <v>27</v>
      </c>
      <c r="C5" s="70"/>
      <c r="D5" s="70"/>
      <c r="E5" s="87"/>
      <c r="F5" s="87"/>
      <c r="G5" s="39" t="s">
        <v>33</v>
      </c>
      <c r="H5" s="3" t="b">
        <f>OR(E5="",E6="",E7="")</f>
        <v>1</v>
      </c>
      <c r="I5" s="35"/>
      <c r="J5" s="1"/>
      <c r="K5" s="56" t="s">
        <v>38</v>
      </c>
      <c r="L5" s="1"/>
      <c r="M5" s="59" t="s">
        <v>35</v>
      </c>
      <c r="N5" s="1"/>
      <c r="O5" s="1"/>
      <c r="P5" s="35"/>
      <c r="Q5" s="35"/>
      <c r="R5" s="35"/>
      <c r="S5" s="35"/>
      <c r="T5" s="35"/>
      <c r="U5" s="35"/>
      <c r="V5" s="35"/>
    </row>
    <row r="6" spans="1:22" s="4" customFormat="1" ht="39.75" customHeight="1" x14ac:dyDescent="0.25">
      <c r="A6" s="2"/>
      <c r="B6" s="71" t="s">
        <v>28</v>
      </c>
      <c r="C6" s="71"/>
      <c r="D6" s="71"/>
      <c r="E6" s="54"/>
      <c r="F6" s="54"/>
      <c r="G6" s="39" t="s">
        <v>33</v>
      </c>
      <c r="H6" s="35"/>
      <c r="I6" s="35"/>
      <c r="J6" s="1"/>
      <c r="K6" s="57"/>
      <c r="L6" s="1"/>
      <c r="M6" s="60"/>
      <c r="N6" s="1"/>
      <c r="O6" s="1"/>
      <c r="P6" s="35"/>
      <c r="Q6" s="35"/>
      <c r="R6" s="35"/>
      <c r="S6" s="35"/>
      <c r="T6" s="35"/>
      <c r="U6" s="35"/>
      <c r="V6" s="35"/>
    </row>
    <row r="7" spans="1:22" s="4" customFormat="1" ht="39.75" customHeight="1" x14ac:dyDescent="0.25">
      <c r="A7" s="2"/>
      <c r="B7" s="71" t="s">
        <v>29</v>
      </c>
      <c r="C7" s="71"/>
      <c r="D7" s="71"/>
      <c r="E7" s="54"/>
      <c r="F7" s="54"/>
      <c r="G7" s="39" t="s">
        <v>33</v>
      </c>
      <c r="H7" s="35"/>
      <c r="I7" s="35"/>
      <c r="J7" s="1"/>
      <c r="K7" s="58"/>
      <c r="L7" s="1"/>
      <c r="M7" s="61"/>
      <c r="N7" s="1"/>
      <c r="O7" s="1"/>
      <c r="P7" s="35"/>
      <c r="Q7" s="35"/>
      <c r="R7" s="35"/>
      <c r="S7" s="35"/>
      <c r="T7" s="35"/>
      <c r="U7" s="35"/>
      <c r="V7" s="35"/>
    </row>
    <row r="8" spans="1:22" s="4" customFormat="1" ht="28.5" customHeight="1" x14ac:dyDescent="0.25">
      <c r="A8" s="2"/>
      <c r="B8" s="2"/>
      <c r="C8" s="2"/>
      <c r="D8" s="2"/>
      <c r="E8" s="2"/>
      <c r="F8" s="2"/>
      <c r="G8" s="2"/>
      <c r="H8" s="35"/>
      <c r="I8" s="35"/>
      <c r="J8" s="1"/>
      <c r="K8" s="1"/>
      <c r="L8" s="1"/>
      <c r="M8" s="1"/>
      <c r="N8" s="1"/>
      <c r="O8" s="1"/>
      <c r="P8" s="35"/>
      <c r="Q8" s="35"/>
      <c r="R8" s="35"/>
      <c r="S8" s="35"/>
      <c r="T8" s="35"/>
      <c r="U8" s="35"/>
      <c r="V8" s="35"/>
    </row>
    <row r="9" spans="1:22" ht="36" customHeight="1" x14ac:dyDescent="0.25">
      <c r="A9" s="2"/>
      <c r="B9" s="89" t="s">
        <v>21</v>
      </c>
      <c r="C9" s="89"/>
      <c r="D9" s="89"/>
      <c r="E9" s="89"/>
      <c r="F9" s="32" t="s">
        <v>9</v>
      </c>
      <c r="G9" s="2"/>
      <c r="H9" s="2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s="4" customFormat="1" ht="18.75" customHeight="1" x14ac:dyDescent="0.25">
      <c r="A10" s="2"/>
      <c r="B10" s="2"/>
      <c r="C10" s="2"/>
      <c r="D10" s="2"/>
      <c r="E10" s="2"/>
      <c r="F10" s="2"/>
      <c r="G10" s="2"/>
      <c r="H10" s="2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ht="18.75" customHeight="1" x14ac:dyDescent="0.25">
      <c r="A11" s="2"/>
      <c r="B11" s="66" t="s">
        <v>8</v>
      </c>
      <c r="C11" s="66"/>
      <c r="D11" s="66"/>
      <c r="E11" s="66"/>
      <c r="F11" s="75">
        <f>IF(E12&gt;25,25,E12)</f>
        <v>0</v>
      </c>
      <c r="G11" s="2"/>
      <c r="H11" s="2"/>
      <c r="I11" s="35"/>
      <c r="J11" s="35"/>
      <c r="K11" s="56" t="s">
        <v>37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18.75" customHeight="1" x14ac:dyDescent="0.25">
      <c r="A12" s="2"/>
      <c r="B12" s="77" t="s">
        <v>5</v>
      </c>
      <c r="C12" s="77"/>
      <c r="D12" s="77"/>
      <c r="E12" s="7"/>
      <c r="F12" s="76"/>
      <c r="G12" s="39" t="s">
        <v>33</v>
      </c>
      <c r="H12" s="2"/>
      <c r="I12" s="35"/>
      <c r="J12" s="35"/>
      <c r="K12" s="57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ht="18.75" customHeight="1" x14ac:dyDescent="0.25">
      <c r="A13" s="2"/>
      <c r="B13" s="2"/>
      <c r="C13" s="2"/>
      <c r="D13" s="2"/>
      <c r="E13" s="2"/>
      <c r="F13" s="2"/>
      <c r="G13" s="2"/>
      <c r="H13" s="2"/>
      <c r="I13" s="3"/>
      <c r="J13" s="35"/>
      <c r="K13" s="57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2" ht="18.75" customHeight="1" x14ac:dyDescent="0.25">
      <c r="A14" s="2"/>
      <c r="B14" s="66" t="s">
        <v>10</v>
      </c>
      <c r="C14" s="66"/>
      <c r="D14" s="66"/>
      <c r="E14" s="66"/>
      <c r="F14" s="65">
        <f>IFERROR(IF(AND(I15&gt;0,I15&lt;=0.3),I15*50,IF(I15&gt;0.3,15,0)),0)</f>
        <v>0</v>
      </c>
      <c r="G14" s="2"/>
      <c r="H14" s="2"/>
      <c r="I14" s="3"/>
      <c r="J14" s="3"/>
      <c r="K14" s="57"/>
      <c r="L14" s="3"/>
      <c r="M14" s="3"/>
      <c r="N14" s="35"/>
      <c r="O14" s="35"/>
      <c r="P14" s="35"/>
      <c r="Q14" s="35"/>
      <c r="R14" s="35"/>
      <c r="S14" s="35"/>
      <c r="T14" s="35"/>
      <c r="U14" s="35"/>
      <c r="V14" s="35"/>
    </row>
    <row r="15" spans="1:22" ht="18.75" customHeight="1" x14ac:dyDescent="0.25">
      <c r="A15" s="2"/>
      <c r="B15" s="85" t="s">
        <v>17</v>
      </c>
      <c r="C15" s="67" t="s">
        <v>12</v>
      </c>
      <c r="D15" s="68"/>
      <c r="E15" s="6"/>
      <c r="F15" s="65"/>
      <c r="G15" s="39" t="s">
        <v>33</v>
      </c>
      <c r="H15" s="2"/>
      <c r="I15" s="3">
        <f>IFERROR(E15/E16,0)</f>
        <v>0</v>
      </c>
      <c r="J15" s="3">
        <f>Εξώφυλλο!C29</f>
        <v>0</v>
      </c>
      <c r="K15" s="57"/>
      <c r="L15" s="3">
        <f>Εξώφυλλο!C30</f>
        <v>0</v>
      </c>
      <c r="M15" s="3">
        <f>Εξώφυλλο!C31</f>
        <v>0</v>
      </c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18.75" customHeight="1" x14ac:dyDescent="0.25">
      <c r="A16" s="2"/>
      <c r="B16" s="85"/>
      <c r="C16" s="67" t="s">
        <v>13</v>
      </c>
      <c r="D16" s="68"/>
      <c r="E16" s="6"/>
      <c r="F16" s="65"/>
      <c r="G16" s="39" t="s">
        <v>33</v>
      </c>
      <c r="H16" s="2"/>
      <c r="I16" s="35"/>
      <c r="J16" s="3"/>
      <c r="K16" s="57"/>
      <c r="L16" s="3"/>
      <c r="M16" s="3"/>
      <c r="N16" s="35"/>
      <c r="O16" s="35"/>
      <c r="P16" s="35"/>
      <c r="Q16" s="35"/>
      <c r="R16" s="35"/>
      <c r="S16" s="35"/>
      <c r="T16" s="35"/>
      <c r="U16" s="35"/>
      <c r="V16" s="35"/>
    </row>
    <row r="17" spans="1:22" ht="18.75" customHeight="1" x14ac:dyDescent="0.25">
      <c r="A17" s="2"/>
      <c r="B17" s="2"/>
      <c r="C17" s="2"/>
      <c r="D17" s="2"/>
      <c r="E17" s="2"/>
      <c r="F17" s="2"/>
      <c r="G17" s="2"/>
      <c r="H17" s="2"/>
      <c r="I17" s="35"/>
      <c r="J17" s="3"/>
      <c r="K17" s="57"/>
      <c r="L17" s="3"/>
      <c r="M17" s="3"/>
      <c r="N17" s="35"/>
      <c r="O17" s="35"/>
      <c r="P17" s="35"/>
      <c r="Q17" s="35"/>
      <c r="R17" s="35"/>
      <c r="S17" s="35"/>
      <c r="T17" s="35"/>
      <c r="U17" s="35"/>
      <c r="V17" s="35"/>
    </row>
    <row r="18" spans="1:22" ht="18.75" customHeight="1" x14ac:dyDescent="0.25">
      <c r="A18" s="2"/>
      <c r="B18" s="66" t="s">
        <v>11</v>
      </c>
      <c r="C18" s="66"/>
      <c r="D18" s="66"/>
      <c r="E18" s="66"/>
      <c r="F18" s="75">
        <f>IF(AND(J20&lt;=0,J19&gt;0),60,IF(J19&lt;=0,0,IF(J21&gt;10,60,IF(J21&lt;1,0,J21*6))))</f>
        <v>0</v>
      </c>
      <c r="G18" s="2"/>
      <c r="H18" s="2"/>
      <c r="I18" s="3"/>
      <c r="J18" s="94"/>
      <c r="K18" s="57"/>
      <c r="L18" s="3"/>
      <c r="M18" s="3"/>
      <c r="N18" s="35"/>
      <c r="O18" s="35"/>
      <c r="P18" s="35"/>
      <c r="Q18" s="35"/>
      <c r="R18" s="35"/>
      <c r="S18" s="35"/>
      <c r="T18" s="35"/>
      <c r="U18" s="35"/>
      <c r="V18" s="35"/>
    </row>
    <row r="19" spans="1:22" ht="18.75" customHeight="1" x14ac:dyDescent="0.25">
      <c r="A19" s="2"/>
      <c r="B19" s="78" t="str">
        <f>IF(L15="ΝΑΙ","Φ2","Υ/Δ ΜΗ ΥΠΟΧΡΕΟΥ ΣΕ ΦΠΑ (Υπόδειγμα Δ)")</f>
        <v>Υ/Δ ΜΗ ΥΠΟΧΡΕΟΥ ΣΕ ΦΠΑ (Υπόδειγμα Δ)</v>
      </c>
      <c r="C19" s="81" t="str">
        <f>IF(L15="ΝΑΙ","ΚΕΛΙ 312","Κύκλος Εργασιών για το τρίμηνο Απριλίου-Μαίου-Ιουνίου")</f>
        <v>Κύκλος Εργασιών για το τρίμηνο Απριλίου-Μαίου-Ιουνίου</v>
      </c>
      <c r="D19" s="8" t="str">
        <f>IF(L15="ΝΑΙ",IF(J15="Γ' Κατηγορίας","Απριλίου 2019",""),"")</f>
        <v/>
      </c>
      <c r="E19" s="6"/>
      <c r="F19" s="84"/>
      <c r="G19" s="39" t="s">
        <v>33</v>
      </c>
      <c r="H19" s="2"/>
      <c r="I19" s="3">
        <v>2019</v>
      </c>
      <c r="J19" s="94">
        <f>IF(OR(E5="Β' Κατηγορίας ",E6="ΌΧΙ"),E20,E19+E20+E21)</f>
        <v>0</v>
      </c>
      <c r="K19" s="57"/>
      <c r="L19" s="3"/>
      <c r="M19" s="3"/>
      <c r="N19" s="35"/>
      <c r="O19" s="35"/>
      <c r="P19" s="35"/>
      <c r="Q19" s="35"/>
      <c r="R19" s="35"/>
      <c r="S19" s="35"/>
      <c r="T19" s="35"/>
      <c r="U19" s="35"/>
      <c r="V19" s="35"/>
    </row>
    <row r="20" spans="1:22" ht="18.75" customHeight="1" x14ac:dyDescent="0.25">
      <c r="A20" s="2"/>
      <c r="B20" s="79"/>
      <c r="C20" s="82"/>
      <c r="D20" s="8" t="str">
        <f>IF(L15="ΝΑΙ",IF(J15="Γ' Κατηγορίας","Μαίου 2019","Β' τριμήνου 2019"),"έτους 2019")</f>
        <v>έτους 2019</v>
      </c>
      <c r="E20" s="6"/>
      <c r="F20" s="84"/>
      <c r="G20" s="39" t="s">
        <v>33</v>
      </c>
      <c r="H20" s="2"/>
      <c r="I20" s="3">
        <v>2020</v>
      </c>
      <c r="J20" s="94">
        <f>IF(OR(E5="Β' Κατηγορίας ",E6="ΌΧΙ"),E23,E22+E23+E24)</f>
        <v>0</v>
      </c>
      <c r="K20" s="57"/>
      <c r="L20" s="3"/>
      <c r="M20" s="3"/>
      <c r="N20" s="35"/>
      <c r="O20" s="35"/>
      <c r="P20" s="35"/>
      <c r="Q20" s="35"/>
      <c r="R20" s="35"/>
      <c r="S20" s="35"/>
      <c r="T20" s="35"/>
      <c r="U20" s="35"/>
      <c r="V20" s="35"/>
    </row>
    <row r="21" spans="1:22" ht="18.75" customHeight="1" x14ac:dyDescent="0.25">
      <c r="A21" s="2"/>
      <c r="B21" s="79"/>
      <c r="C21" s="82"/>
      <c r="D21" s="8" t="str">
        <f>IF(L15="ΝΑΙ",IF(J15="Γ' Κατηγορίας","Ιουνίου 2019",""),"")</f>
        <v/>
      </c>
      <c r="E21" s="6"/>
      <c r="F21" s="84"/>
      <c r="G21" s="39" t="s">
        <v>33</v>
      </c>
      <c r="H21" s="2"/>
      <c r="I21" s="3"/>
      <c r="J21" s="94">
        <f>IFERROR(J19/J20,0)</f>
        <v>0</v>
      </c>
      <c r="K21" s="57"/>
      <c r="L21" s="3"/>
      <c r="M21" s="3"/>
      <c r="N21" s="3"/>
      <c r="O21" s="2"/>
      <c r="P21" s="35"/>
      <c r="Q21" s="35"/>
      <c r="R21" s="35"/>
      <c r="S21" s="35"/>
      <c r="T21" s="35"/>
      <c r="U21" s="35"/>
      <c r="V21" s="35"/>
    </row>
    <row r="22" spans="1:22" ht="18.75" customHeight="1" x14ac:dyDescent="0.25">
      <c r="A22" s="2"/>
      <c r="B22" s="79"/>
      <c r="C22" s="82"/>
      <c r="D22" s="8" t="str">
        <f>IF(L15="ΝΑΙ",IF(J15="Γ' Κατηγορίας","Απριλίου 2020",""),"")</f>
        <v/>
      </c>
      <c r="E22" s="6"/>
      <c r="F22" s="84"/>
      <c r="G22" s="39" t="s">
        <v>33</v>
      </c>
      <c r="H22" s="2"/>
      <c r="I22" s="3"/>
      <c r="J22" s="94"/>
      <c r="K22" s="57"/>
      <c r="L22" s="3"/>
      <c r="M22" s="3"/>
      <c r="N22" s="3"/>
      <c r="O22" s="2"/>
      <c r="P22" s="35"/>
      <c r="Q22" s="35"/>
      <c r="R22" s="35"/>
      <c r="S22" s="35"/>
      <c r="T22" s="35"/>
      <c r="U22" s="35"/>
      <c r="V22" s="35"/>
    </row>
    <row r="23" spans="1:22" ht="18.75" customHeight="1" x14ac:dyDescent="0.25">
      <c r="A23" s="2"/>
      <c r="B23" s="79"/>
      <c r="C23" s="82"/>
      <c r="D23" s="8" t="str">
        <f>IF(L15="ΝΑΙ",IF(J15="Γ' Κατηγορίας","Μαίου 2020","Β' τριμήνου 2020"),"έτους 2020")</f>
        <v>έτους 2020</v>
      </c>
      <c r="E23" s="6"/>
      <c r="F23" s="84"/>
      <c r="G23" s="39" t="s">
        <v>33</v>
      </c>
      <c r="H23" s="2"/>
      <c r="I23" s="3"/>
      <c r="J23" s="94"/>
      <c r="K23" s="57"/>
      <c r="L23" s="3"/>
      <c r="M23" s="3"/>
      <c r="N23" s="3"/>
      <c r="O23" s="2"/>
      <c r="P23" s="35"/>
      <c r="Q23" s="35"/>
      <c r="R23" s="35"/>
      <c r="S23" s="35"/>
      <c r="T23" s="35"/>
      <c r="U23" s="35"/>
      <c r="V23" s="35"/>
    </row>
    <row r="24" spans="1:22" ht="18.75" customHeight="1" x14ac:dyDescent="0.25">
      <c r="A24" s="2"/>
      <c r="B24" s="80"/>
      <c r="C24" s="83"/>
      <c r="D24" s="8" t="str">
        <f>IF(L15="ΝΑΙ",IF(J15="Γ' Κατηγορίας","Ιουνίου 2020",""),"")</f>
        <v/>
      </c>
      <c r="E24" s="6"/>
      <c r="F24" s="76"/>
      <c r="G24" s="39" t="s">
        <v>33</v>
      </c>
      <c r="H24" s="2"/>
      <c r="I24" s="35"/>
      <c r="J24" s="94"/>
      <c r="K24" s="58"/>
      <c r="L24" s="2"/>
      <c r="M24" s="2"/>
      <c r="N24" s="2"/>
      <c r="O24" s="2"/>
      <c r="P24" s="35"/>
      <c r="Q24" s="35"/>
      <c r="R24" s="35"/>
      <c r="S24" s="35"/>
      <c r="T24" s="35"/>
      <c r="U24" s="35"/>
      <c r="V24" s="35"/>
    </row>
    <row r="25" spans="1:22" ht="18.75" customHeight="1" x14ac:dyDescent="0.25">
      <c r="A25" s="2"/>
      <c r="B25" s="2"/>
      <c r="C25" s="2"/>
      <c r="D25" s="2"/>
      <c r="E25" s="2"/>
      <c r="F25" s="2"/>
      <c r="G25" s="2"/>
      <c r="H25" s="2"/>
      <c r="I25" s="35"/>
      <c r="J25" s="2"/>
      <c r="K25" s="2"/>
      <c r="L25" s="2"/>
      <c r="M25" s="2"/>
      <c r="N25" s="2"/>
      <c r="O25" s="2"/>
      <c r="P25" s="35"/>
      <c r="Q25" s="35"/>
      <c r="R25" s="35"/>
      <c r="S25" s="35"/>
      <c r="T25" s="35"/>
      <c r="U25" s="35"/>
      <c r="V25" s="35"/>
    </row>
    <row r="26" spans="1:22" ht="32.25" customHeight="1" x14ac:dyDescent="0.25">
      <c r="A26" s="2"/>
      <c r="B26" s="64" t="s">
        <v>14</v>
      </c>
      <c r="C26" s="64"/>
      <c r="D26" s="64"/>
      <c r="E26" s="64"/>
      <c r="F26" s="31">
        <f>F18+F14+F11</f>
        <v>0</v>
      </c>
      <c r="G26" s="2"/>
      <c r="H26" s="2"/>
      <c r="I26" s="35"/>
      <c r="J26" s="2"/>
      <c r="K26" s="2"/>
      <c r="L26" s="2"/>
      <c r="M26" s="2"/>
      <c r="N26" s="2"/>
      <c r="O26" s="2"/>
      <c r="P26" s="35"/>
      <c r="Q26" s="35"/>
      <c r="R26" s="35"/>
      <c r="S26" s="35"/>
      <c r="T26" s="35"/>
      <c r="U26" s="35"/>
      <c r="V26" s="35"/>
    </row>
    <row r="27" spans="1:22" ht="15.75" thickBot="1" x14ac:dyDescent="0.3">
      <c r="A27" s="2"/>
      <c r="B27" s="2"/>
      <c r="C27" s="2"/>
      <c r="D27" s="2"/>
      <c r="E27" s="2"/>
      <c r="F27" s="2"/>
      <c r="G27" s="2"/>
      <c r="H27" s="2"/>
      <c r="I27" s="35"/>
      <c r="J27" s="2"/>
      <c r="K27" s="2"/>
      <c r="L27" s="2"/>
      <c r="M27" s="2"/>
      <c r="N27" s="2"/>
      <c r="O27" s="2"/>
      <c r="P27" s="35"/>
      <c r="Q27" s="35"/>
      <c r="R27" s="35"/>
      <c r="S27" s="35"/>
      <c r="T27" s="35"/>
      <c r="U27" s="35"/>
      <c r="V27" s="35"/>
    </row>
    <row r="28" spans="1:22" x14ac:dyDescent="0.25">
      <c r="A28" s="2"/>
      <c r="B28" s="33"/>
      <c r="C28" s="33"/>
      <c r="D28" s="33"/>
      <c r="E28" s="33"/>
      <c r="F28" s="33"/>
      <c r="G28" s="2"/>
      <c r="H28" s="35"/>
      <c r="I28" s="35"/>
      <c r="J28" s="2"/>
      <c r="K28" s="2"/>
      <c r="L28" s="2"/>
      <c r="M28" s="2"/>
      <c r="N28" s="2"/>
      <c r="O28" s="2"/>
      <c r="P28" s="35"/>
      <c r="Q28" s="35"/>
      <c r="R28" s="35"/>
      <c r="S28" s="35"/>
      <c r="T28" s="35"/>
      <c r="U28" s="35"/>
      <c r="V28" s="35"/>
    </row>
    <row r="29" spans="1:22" ht="21" customHeight="1" x14ac:dyDescent="0.25">
      <c r="A29" s="2"/>
      <c r="B29" s="90" t="s">
        <v>16</v>
      </c>
      <c r="C29" s="91"/>
      <c r="D29" s="91"/>
      <c r="E29" s="91"/>
      <c r="F29" s="92"/>
      <c r="G29" s="2"/>
      <c r="H29" s="35"/>
      <c r="I29" s="35"/>
      <c r="J29" s="2"/>
      <c r="K29" s="56" t="s">
        <v>36</v>
      </c>
      <c r="L29" s="2"/>
      <c r="M29" s="2"/>
      <c r="N29" s="2"/>
      <c r="O29" s="2"/>
      <c r="P29" s="35"/>
      <c r="Q29" s="35"/>
      <c r="R29" s="35"/>
      <c r="S29" s="35"/>
      <c r="T29" s="35"/>
      <c r="U29" s="35"/>
      <c r="V29" s="35"/>
    </row>
    <row r="30" spans="1:22" ht="19.5" customHeight="1" x14ac:dyDescent="0.25">
      <c r="A30" s="2"/>
      <c r="B30" s="85" t="s">
        <v>17</v>
      </c>
      <c r="C30" s="85"/>
      <c r="D30" s="5">
        <v>102</v>
      </c>
      <c r="E30" s="93"/>
      <c r="F30" s="93"/>
      <c r="G30" s="2"/>
      <c r="H30" s="35"/>
      <c r="I30" s="35"/>
      <c r="J30" s="2"/>
      <c r="K30" s="57"/>
      <c r="L30" s="2"/>
      <c r="M30" s="59" t="s">
        <v>40</v>
      </c>
      <c r="N30" s="2"/>
      <c r="O30" s="2"/>
      <c r="P30" s="35"/>
      <c r="Q30" s="35"/>
      <c r="R30" s="35"/>
      <c r="S30" s="35"/>
      <c r="T30" s="35"/>
      <c r="U30" s="35"/>
      <c r="V30" s="35"/>
    </row>
    <row r="31" spans="1:22" ht="19.5" customHeight="1" x14ac:dyDescent="0.25">
      <c r="A31" s="2"/>
      <c r="B31" s="85"/>
      <c r="C31" s="85"/>
      <c r="D31" s="5">
        <v>202</v>
      </c>
      <c r="E31" s="62"/>
      <c r="F31" s="63"/>
      <c r="G31" s="2"/>
      <c r="H31" s="35"/>
      <c r="I31" s="35"/>
      <c r="J31" s="2"/>
      <c r="K31" s="57"/>
      <c r="L31" s="2"/>
      <c r="M31" s="60"/>
      <c r="N31" s="2"/>
      <c r="O31" s="2"/>
      <c r="P31" s="35"/>
      <c r="Q31" s="35"/>
      <c r="R31" s="35"/>
      <c r="S31" s="35"/>
      <c r="T31" s="35"/>
      <c r="U31" s="35"/>
      <c r="V31" s="35"/>
    </row>
    <row r="32" spans="1:22" ht="19.5" customHeight="1" x14ac:dyDescent="0.25">
      <c r="A32" s="2"/>
      <c r="B32" s="85"/>
      <c r="C32" s="85"/>
      <c r="D32" s="5">
        <v>181</v>
      </c>
      <c r="E32" s="62"/>
      <c r="F32" s="63"/>
      <c r="G32" s="35"/>
      <c r="H32" s="35"/>
      <c r="I32" s="35"/>
      <c r="J32" s="35"/>
      <c r="K32" s="57"/>
      <c r="L32" s="35"/>
      <c r="M32" s="60"/>
      <c r="N32" s="35"/>
      <c r="O32" s="35"/>
      <c r="P32" s="35"/>
      <c r="Q32" s="35"/>
      <c r="R32" s="35"/>
      <c r="S32" s="35"/>
      <c r="T32" s="35"/>
      <c r="U32" s="35"/>
      <c r="V32" s="35"/>
    </row>
    <row r="33" spans="1:22" ht="19.5" customHeight="1" x14ac:dyDescent="0.25">
      <c r="A33" s="2"/>
      <c r="B33" s="85"/>
      <c r="C33" s="85"/>
      <c r="D33" s="5">
        <v>281</v>
      </c>
      <c r="E33" s="62"/>
      <c r="F33" s="63"/>
      <c r="G33" s="35"/>
      <c r="H33" s="35"/>
      <c r="I33" s="35"/>
      <c r="J33" s="35"/>
      <c r="K33" s="57"/>
      <c r="L33" s="35"/>
      <c r="M33" s="60"/>
      <c r="N33" s="35"/>
      <c r="O33" s="35"/>
      <c r="P33" s="35"/>
      <c r="Q33" s="35"/>
      <c r="R33" s="35"/>
      <c r="S33" s="35"/>
      <c r="T33" s="35"/>
      <c r="U33" s="35"/>
      <c r="V33" s="35"/>
    </row>
    <row r="34" spans="1:22" ht="19.5" customHeight="1" x14ac:dyDescent="0.25">
      <c r="A34" s="2"/>
      <c r="B34" s="85"/>
      <c r="C34" s="85"/>
      <c r="D34" s="5">
        <v>481</v>
      </c>
      <c r="E34" s="62"/>
      <c r="F34" s="63"/>
      <c r="G34" s="35"/>
      <c r="H34" s="35"/>
      <c r="I34" s="35"/>
      <c r="J34" s="35"/>
      <c r="K34" s="57"/>
      <c r="L34" s="35"/>
      <c r="M34" s="60"/>
      <c r="N34" s="35"/>
      <c r="O34" s="35"/>
      <c r="P34" s="35"/>
      <c r="Q34" s="35"/>
      <c r="R34" s="35"/>
      <c r="S34" s="35"/>
      <c r="T34" s="35"/>
      <c r="U34" s="35"/>
      <c r="V34" s="35"/>
    </row>
    <row r="35" spans="1:22" ht="19.5" customHeight="1" x14ac:dyDescent="0.25">
      <c r="A35" s="2"/>
      <c r="B35" s="85"/>
      <c r="C35" s="85"/>
      <c r="D35" s="5">
        <v>185</v>
      </c>
      <c r="E35" s="62"/>
      <c r="F35" s="63"/>
      <c r="G35" s="35"/>
      <c r="H35" s="35"/>
      <c r="I35" s="35"/>
      <c r="J35" s="35"/>
      <c r="K35" s="57"/>
      <c r="L35" s="35"/>
      <c r="M35" s="60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19.5" customHeight="1" x14ac:dyDescent="0.25">
      <c r="A36" s="2"/>
      <c r="B36" s="85"/>
      <c r="C36" s="85"/>
      <c r="D36" s="5">
        <v>285</v>
      </c>
      <c r="E36" s="62"/>
      <c r="F36" s="63"/>
      <c r="G36" s="3"/>
      <c r="H36" s="3"/>
      <c r="I36" s="3"/>
      <c r="J36" s="3"/>
      <c r="K36" s="57"/>
      <c r="L36" s="3"/>
      <c r="M36" s="60"/>
      <c r="N36" s="3"/>
      <c r="O36" s="3"/>
      <c r="P36" s="3"/>
      <c r="Q36" s="3"/>
      <c r="R36" s="3"/>
      <c r="S36" s="35"/>
      <c r="T36" s="35"/>
      <c r="U36" s="35"/>
      <c r="V36" s="35"/>
    </row>
    <row r="37" spans="1:22" ht="19.5" customHeight="1" x14ac:dyDescent="0.25">
      <c r="A37" s="2"/>
      <c r="B37" s="85"/>
      <c r="C37" s="85"/>
      <c r="D37" s="5">
        <v>485</v>
      </c>
      <c r="E37" s="62"/>
      <c r="F37" s="63"/>
      <c r="G37" s="36">
        <f>SUM(E30:F37)</f>
        <v>0</v>
      </c>
      <c r="H37" s="36">
        <f>G37*0.5</f>
        <v>0</v>
      </c>
      <c r="I37" s="3">
        <f>IF(H37&lt;5000,0,IF(H37&gt;50000,50000,H37))</f>
        <v>0</v>
      </c>
      <c r="J37" s="3"/>
      <c r="K37" s="58"/>
      <c r="L37" s="3"/>
      <c r="M37" s="61"/>
      <c r="N37" s="3"/>
      <c r="O37" s="3"/>
      <c r="P37" s="3"/>
      <c r="Q37" s="3"/>
      <c r="R37" s="3"/>
      <c r="S37" s="35"/>
      <c r="T37" s="35"/>
      <c r="U37" s="35"/>
      <c r="V37" s="35"/>
    </row>
    <row r="38" spans="1:22" ht="15" customHeight="1" x14ac:dyDescent="0.25">
      <c r="A38" s="2"/>
      <c r="B38" s="2"/>
      <c r="C38" s="2"/>
      <c r="D38" s="2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5"/>
      <c r="T38" s="35"/>
      <c r="U38" s="35"/>
      <c r="V38" s="35"/>
    </row>
    <row r="39" spans="1:22" ht="59.25" customHeight="1" x14ac:dyDescent="0.25">
      <c r="A39" s="2"/>
      <c r="B39" s="85" t="s">
        <v>20</v>
      </c>
      <c r="C39" s="85"/>
      <c r="D39" s="88" t="s">
        <v>25</v>
      </c>
      <c r="E39" s="88"/>
      <c r="F39" s="6"/>
      <c r="G39" s="36">
        <f>F39</f>
        <v>0</v>
      </c>
      <c r="H39" s="36">
        <f>G39*0.5</f>
        <v>0</v>
      </c>
      <c r="I39" s="3">
        <f>IF(H39&lt;5000,0,IF(H39&gt;50000,50000,H39))</f>
        <v>0</v>
      </c>
      <c r="J39" s="3"/>
      <c r="K39" s="56" t="s">
        <v>39</v>
      </c>
      <c r="L39" s="3"/>
      <c r="M39" s="3"/>
      <c r="N39" s="3"/>
      <c r="O39" s="3"/>
      <c r="P39" s="3"/>
      <c r="Q39" s="3"/>
      <c r="R39" s="3"/>
      <c r="S39" s="35"/>
      <c r="T39" s="35"/>
      <c r="U39" s="35"/>
      <c r="V39" s="35"/>
    </row>
    <row r="40" spans="1:22" ht="59.25" customHeight="1" x14ac:dyDescent="0.25">
      <c r="A40" s="2"/>
      <c r="B40" s="85"/>
      <c r="C40" s="85"/>
      <c r="D40" s="88" t="s">
        <v>26</v>
      </c>
      <c r="E40" s="88"/>
      <c r="F40" s="30"/>
      <c r="G40" s="36">
        <f>G37*M42</f>
        <v>0</v>
      </c>
      <c r="H40" s="36">
        <f>G40*0.5</f>
        <v>0</v>
      </c>
      <c r="I40" s="3">
        <f>IF(H40&lt;5000,0,IF(H40&gt;50000,50000,H40))</f>
        <v>0</v>
      </c>
      <c r="J40" s="3"/>
      <c r="K40" s="58"/>
      <c r="L40" s="3"/>
      <c r="M40" s="3"/>
      <c r="N40" s="3"/>
      <c r="O40" s="3"/>
      <c r="P40" s="3"/>
      <c r="Q40" s="3"/>
      <c r="R40" s="3"/>
      <c r="S40" s="35"/>
      <c r="T40" s="35"/>
      <c r="U40" s="35"/>
      <c r="V40" s="35"/>
    </row>
    <row r="41" spans="1:22" s="4" customFormat="1" ht="15" customHeight="1" x14ac:dyDescent="0.25">
      <c r="A41" s="2"/>
      <c r="B41" s="2"/>
      <c r="C41" s="2"/>
      <c r="D41" s="2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5"/>
      <c r="T41" s="35"/>
      <c r="U41" s="35"/>
      <c r="V41" s="35"/>
    </row>
    <row r="42" spans="1:22" s="4" customFormat="1" ht="32.25" customHeight="1" x14ac:dyDescent="0.25">
      <c r="A42" s="2"/>
      <c r="B42" s="64" t="s">
        <v>22</v>
      </c>
      <c r="C42" s="64"/>
      <c r="D42" s="64"/>
      <c r="E42" s="64"/>
      <c r="F42" s="34">
        <f>IF(AND(E12=0,F40=0,F40&lt;&gt;""),IF(F39*0.5&gt;50000,50000,F39*0.5),IF(M15="ΌΧΙ",H42,IF(I40&lt;I39,I40,I39)))</f>
        <v>0</v>
      </c>
      <c r="G42" s="3"/>
      <c r="H42" s="3">
        <f>IF(SUM(E30:F37)*0.5&lt;5000,0,IF(SUM(E30:F37)*0.5&gt;50000,50000,SUM(E30:F37)*0.5))</f>
        <v>0</v>
      </c>
      <c r="I42" s="3"/>
      <c r="J42" s="36">
        <f>F39*0.5*M42</f>
        <v>0</v>
      </c>
      <c r="K42" s="3"/>
      <c r="L42" s="3">
        <f>E12</f>
        <v>0</v>
      </c>
      <c r="M42" s="3">
        <f>IFERROR(F40/L42,0)</f>
        <v>0</v>
      </c>
      <c r="N42" s="3">
        <f>M42*H42*2</f>
        <v>0</v>
      </c>
      <c r="O42" s="3"/>
      <c r="P42" s="3"/>
      <c r="Q42" s="3"/>
      <c r="R42" s="3"/>
      <c r="S42" s="35"/>
      <c r="T42" s="35"/>
      <c r="U42" s="35"/>
      <c r="V42" s="35"/>
    </row>
    <row r="43" spans="1:22" ht="15.75" thickBot="1" x14ac:dyDescent="0.3">
      <c r="A43" s="2"/>
      <c r="B43" s="2"/>
      <c r="C43" s="2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5"/>
      <c r="T43" s="35"/>
      <c r="U43" s="35"/>
      <c r="V43" s="35"/>
    </row>
    <row r="44" spans="1:22" x14ac:dyDescent="0.25">
      <c r="A44" s="2"/>
      <c r="B44" s="33"/>
      <c r="C44" s="33"/>
      <c r="D44" s="33"/>
      <c r="E44" s="33"/>
      <c r="F44" s="3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5"/>
      <c r="T44" s="35"/>
      <c r="U44" s="35"/>
      <c r="V44" s="35"/>
    </row>
    <row r="45" spans="1:22" s="4" customFormat="1" ht="47.25" customHeight="1" x14ac:dyDescent="0.25">
      <c r="A45" s="2"/>
      <c r="B45" s="72" t="str">
        <f>"Η συνολική βαθμολογία διαμορφώθηκε σε "&amp;ROUND(F26,2)&amp;" και η αναλογούσα δημόσια χρηματοδότηση σε "&amp;TEXT(F42,"#.##0,00 €")</f>
        <v>Η συνολική βαθμολογία διαμορφώθηκε σε 0 και η αναλογούσα δημόσια χρηματοδότηση σε 0,00 €</v>
      </c>
      <c r="C45" s="73"/>
      <c r="D45" s="73"/>
      <c r="E45" s="73"/>
      <c r="F45" s="74"/>
      <c r="G45" s="3"/>
      <c r="H45" s="3"/>
      <c r="I45" s="3"/>
      <c r="J45" s="36"/>
      <c r="K45" s="38" t="s">
        <v>34</v>
      </c>
      <c r="L45" s="3"/>
      <c r="M45" s="3"/>
      <c r="N45" s="3"/>
      <c r="O45" s="3"/>
      <c r="P45" s="3"/>
      <c r="Q45" s="3"/>
      <c r="R45" s="3"/>
      <c r="S45" s="35"/>
      <c r="T45" s="35"/>
      <c r="U45" s="35"/>
      <c r="V45" s="35"/>
    </row>
    <row r="46" spans="1:22" ht="15" customHeight="1" x14ac:dyDescent="0.25">
      <c r="A46" s="2"/>
      <c r="B46" s="2"/>
      <c r="C46" s="2"/>
      <c r="D46" s="2"/>
      <c r="E46" s="2"/>
      <c r="F46" s="2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hidden="1" x14ac:dyDescent="0.25">
      <c r="A47" s="2"/>
      <c r="B47" s="2"/>
      <c r="C47" s="2"/>
      <c r="D47" s="2"/>
      <c r="E47" s="2"/>
      <c r="F47" s="2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hidden="1" x14ac:dyDescent="0.25">
      <c r="A48" s="2"/>
      <c r="B48" s="2"/>
      <c r="C48" s="2"/>
      <c r="D48" s="2"/>
      <c r="E48" s="2"/>
      <c r="F48" s="2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hidden="1" x14ac:dyDescent="0.25">
      <c r="A49" s="2"/>
      <c r="B49" s="2"/>
      <c r="C49" s="2"/>
      <c r="D49" s="2"/>
      <c r="E49" s="2"/>
      <c r="F49" s="2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idden="1" x14ac:dyDescent="0.25">
      <c r="A50" s="2"/>
      <c r="B50" s="2"/>
      <c r="C50" s="2"/>
      <c r="D50" s="2"/>
      <c r="E50" s="2"/>
      <c r="F50" s="2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hidden="1" x14ac:dyDescent="0.25">
      <c r="A51" s="2"/>
      <c r="B51" s="2"/>
      <c r="C51" s="2"/>
      <c r="D51" s="2"/>
      <c r="E51" s="2"/>
      <c r="F51" s="2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hidden="1" x14ac:dyDescent="0.25">
      <c r="A52" s="2"/>
      <c r="B52" s="2"/>
      <c r="C52" s="2"/>
      <c r="D52" s="2"/>
      <c r="E52" s="2"/>
      <c r="F52" s="2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 spans="1:22" ht="23.25" customHeight="1" x14ac:dyDescent="0.25">
      <c r="A53" s="2"/>
      <c r="B53" s="69" t="s">
        <v>23</v>
      </c>
      <c r="C53" s="69"/>
      <c r="D53" s="69"/>
      <c r="E53" s="69"/>
      <c r="F53" s="69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ht="23.25" customHeight="1" x14ac:dyDescent="0.25">
      <c r="A54" s="2"/>
      <c r="B54" s="69"/>
      <c r="C54" s="69"/>
      <c r="D54" s="69"/>
      <c r="E54" s="69"/>
      <c r="F54" s="69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x14ac:dyDescent="0.25">
      <c r="A55" s="2"/>
      <c r="B55" s="2"/>
      <c r="C55" s="2"/>
      <c r="D55" s="2"/>
      <c r="E55" s="2"/>
      <c r="F55" s="2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1:22" x14ac:dyDescent="0.25">
      <c r="A56" s="1"/>
      <c r="B56" s="1"/>
      <c r="C56" s="1"/>
      <c r="D56" s="1"/>
      <c r="E56" s="1"/>
      <c r="F56" s="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1"/>
    </row>
    <row r="57" spans="1:22" x14ac:dyDescent="0.25">
      <c r="A57" s="1"/>
      <c r="B57" s="1"/>
      <c r="C57" s="1"/>
      <c r="D57" s="1"/>
      <c r="E57" s="1"/>
      <c r="F57" s="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1"/>
    </row>
    <row r="58" spans="1:22" x14ac:dyDescent="0.25">
      <c r="A58" s="1"/>
      <c r="B58" s="1"/>
      <c r="C58" s="1"/>
      <c r="D58" s="1"/>
      <c r="E58" s="1"/>
      <c r="F58" s="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1"/>
    </row>
    <row r="59" spans="1:22" x14ac:dyDescent="0.25">
      <c r="A59" s="1"/>
      <c r="B59" s="1"/>
      <c r="C59" s="1"/>
      <c r="D59" s="1"/>
      <c r="E59" s="1"/>
      <c r="F59" s="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1"/>
    </row>
    <row r="60" spans="1:22" x14ac:dyDescent="0.25">
      <c r="A60" s="1"/>
      <c r="B60" s="1"/>
      <c r="C60" s="1"/>
      <c r="D60" s="1"/>
      <c r="E60" s="1"/>
      <c r="F60" s="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1"/>
    </row>
    <row r="61" spans="1:22" x14ac:dyDescent="0.25">
      <c r="A61" s="1"/>
      <c r="B61" s="1"/>
      <c r="C61" s="1"/>
      <c r="D61" s="1"/>
      <c r="E61" s="1"/>
      <c r="F61" s="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1"/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25">
      <c r="E88" t="s">
        <v>0</v>
      </c>
    </row>
    <row r="89" spans="1:22" x14ac:dyDescent="0.25">
      <c r="E89" t="s">
        <v>1</v>
      </c>
    </row>
    <row r="91" spans="1:22" x14ac:dyDescent="0.25">
      <c r="E91" t="s">
        <v>24</v>
      </c>
    </row>
    <row r="92" spans="1:22" x14ac:dyDescent="0.25">
      <c r="E92" t="s">
        <v>2</v>
      </c>
    </row>
  </sheetData>
  <sheetProtection algorithmName="SHA-512" hashValue="6Ckr9Zf/3UfzsTU5p0IbA7lFS4HCbCXxpwqcYrpVwVAUvfK4vuKYgO2Z0a4g+xT071T1w0BnVAIBmJTKPjk37Q==" saltValue="hJ3beuEjTgx6zaOGlYQKoQ==" spinCount="100000" sheet="1" objects="1" scenarios="1" selectLockedCells="1"/>
  <mergeCells count="44">
    <mergeCell ref="K39:K40"/>
    <mergeCell ref="M5:M7"/>
    <mergeCell ref="B4:D4"/>
    <mergeCell ref="E4:F4"/>
    <mergeCell ref="K5:K7"/>
    <mergeCell ref="E5:F5"/>
    <mergeCell ref="E6:F6"/>
    <mergeCell ref="E7:F7"/>
    <mergeCell ref="D39:E39"/>
    <mergeCell ref="D40:E40"/>
    <mergeCell ref="B9:E9"/>
    <mergeCell ref="B29:F29"/>
    <mergeCell ref="B30:C37"/>
    <mergeCell ref="E30:F30"/>
    <mergeCell ref="B53:F54"/>
    <mergeCell ref="B5:D5"/>
    <mergeCell ref="B6:D6"/>
    <mergeCell ref="B7:D7"/>
    <mergeCell ref="B45:F45"/>
    <mergeCell ref="F11:F12"/>
    <mergeCell ref="B11:E11"/>
    <mergeCell ref="B12:D12"/>
    <mergeCell ref="B14:E14"/>
    <mergeCell ref="B19:B24"/>
    <mergeCell ref="C19:C24"/>
    <mergeCell ref="F18:F24"/>
    <mergeCell ref="B15:B16"/>
    <mergeCell ref="C16:D16"/>
    <mergeCell ref="B42:E42"/>
    <mergeCell ref="B39:C40"/>
    <mergeCell ref="K29:K37"/>
    <mergeCell ref="M30:M37"/>
    <mergeCell ref="K11:K24"/>
    <mergeCell ref="E36:F36"/>
    <mergeCell ref="E37:F37"/>
    <mergeCell ref="B26:E26"/>
    <mergeCell ref="F14:F16"/>
    <mergeCell ref="B18:E18"/>
    <mergeCell ref="C15:D15"/>
    <mergeCell ref="E31:F31"/>
    <mergeCell ref="E32:F32"/>
    <mergeCell ref="E33:F33"/>
    <mergeCell ref="E34:F34"/>
    <mergeCell ref="E35:F35"/>
  </mergeCells>
  <conditionalFormatting sqref="E19 E21:E22 E24">
    <cfRule type="expression" dxfId="9" priority="5">
      <formula>$E$5=$E$91</formula>
    </cfRule>
    <cfRule type="expression" dxfId="8" priority="11">
      <formula>$J$15="Β' Κατηγορίας"</formula>
    </cfRule>
  </conditionalFormatting>
  <conditionalFormatting sqref="E19 E21:E22 E24">
    <cfRule type="expression" dxfId="7" priority="10">
      <formula>$L$15="ΌΧΙ"</formula>
    </cfRule>
  </conditionalFormatting>
  <conditionalFormatting sqref="D20 D23">
    <cfRule type="expression" dxfId="6" priority="8">
      <formula>$J$15="Β' Κατηγορίας "</formula>
    </cfRule>
    <cfRule type="expression" dxfId="5" priority="9">
      <formula>$L$15="ΌΧΙ"</formula>
    </cfRule>
  </conditionalFormatting>
  <conditionalFormatting sqref="B39:F40">
    <cfRule type="expression" dxfId="4" priority="7">
      <formula>$M$15="ΌΧΙ"</formula>
    </cfRule>
  </conditionalFormatting>
  <conditionalFormatting sqref="G24 G21:G22 G19">
    <cfRule type="expression" dxfId="3" priority="4">
      <formula>$E$5="Β' Κατηγορίας "</formula>
    </cfRule>
  </conditionalFormatting>
  <conditionalFormatting sqref="G19 G21:G22 G24">
    <cfRule type="expression" dxfId="2" priority="3">
      <formula>$E$6="ΌΧΙ"</formula>
    </cfRule>
  </conditionalFormatting>
  <conditionalFormatting sqref="K39:K40">
    <cfRule type="expression" dxfId="1" priority="2">
      <formula>$E$7="ΌΧΙ"</formula>
    </cfRule>
  </conditionalFormatting>
  <conditionalFormatting sqref="B9:M45">
    <cfRule type="expression" dxfId="0" priority="1">
      <formula>$H$5=TRUE</formula>
    </cfRule>
  </conditionalFormatting>
  <dataValidations count="5">
    <dataValidation type="decimal" operator="greaterThanOrEqual" allowBlank="1" showErrorMessage="1" errorTitle="Προσοχή" error="Οι ημέρες ασφάλισης δε μπορούν να είναι αρνητικές" promptTitle="Προσοχή" sqref="E12" xr:uid="{00000000-0002-0000-0100-000000000000}">
      <formula1>0</formula1>
    </dataValidation>
    <dataValidation type="custom" allowBlank="1" showInputMessage="1" showErrorMessage="1" sqref="N19" xr:uid="{00000000-0002-0000-0100-000001000000}">
      <formula1>"if(P11=2;anyvalue;"""")"</formula1>
    </dataValidation>
    <dataValidation type="decimal" operator="greaterThanOrEqual" allowBlank="1" showInputMessage="1" showErrorMessage="1" errorTitle="Προσοχή" error="Το πλήθος των εργαζομένων δε μπορεί να λάβει αρνητική τιμή" sqref="F40" xr:uid="{00000000-0002-0000-0100-000002000000}">
      <formula1>0</formula1>
    </dataValidation>
    <dataValidation type="list" allowBlank="1" showInputMessage="1" showErrorMessage="1" sqref="E6:F7" xr:uid="{00000000-0002-0000-0100-000003000000}">
      <formula1>$E$88:$E$89</formula1>
    </dataValidation>
    <dataValidation type="list" allowBlank="1" showInputMessage="1" showErrorMessage="1" sqref="E5:F5" xr:uid="{00000000-0002-0000-0100-000004000000}">
      <formula1>$E$91:$E$92</formula1>
    </dataValidation>
  </dataValidations>
  <pageMargins left="0.7" right="0.7" top="0.75" bottom="0.75" header="0.3" footer="0.3"/>
  <pageSetup orientation="landscape" verticalDpi="599" r:id="rId1"/>
  <rowBreaks count="1" manualBreakCount="1">
    <brk id="27" min="1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Εξώφυλλο</vt:lpstr>
      <vt:lpstr>Υπολογισμός Βαθμολογίας - Ποσού</vt:lpstr>
      <vt:lpstr>Εξώφυλλο!Print_Area</vt:lpstr>
      <vt:lpstr>'Υπολογισμός Βαθμολογίας - Ποσού'!Print_Area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Legatos Eleftherios</dc:creator>
  <cp:lastModifiedBy>Ελευθέριος Λεγάτος</cp:lastModifiedBy>
  <cp:lastPrinted>2019-02-13T09:17:49Z</cp:lastPrinted>
  <dcterms:created xsi:type="dcterms:W3CDTF">2017-05-31T06:19:13Z</dcterms:created>
  <dcterms:modified xsi:type="dcterms:W3CDTF">2020-11-02T13:27:17Z</dcterms:modified>
</cp:coreProperties>
</file>